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60" windowWidth="25440" windowHeight="15780" activeTab="4"/>
  </bookViews>
  <sheets>
    <sheet name="Présentation" sheetId="2" r:id="rId1"/>
    <sheet name="Fiche synthétique" sheetId="1" r:id="rId2"/>
    <sheet name="Investissement" sheetId="4" r:id="rId3"/>
    <sheet name="Charges d'exploitation fixe" sheetId="3" r:id="rId4"/>
    <sheet name="PPG0" sheetId="9" r:id="rId5"/>
    <sheet name="PCV0" sheetId="8" r:id="rId6"/>
    <sheet name="Plan d'affaires" sheetId="6" r:id="rId7"/>
  </sheets>
  <definedNames>
    <definedName name="_xlnm.Print_Area" localSheetId="3">'Charges d''exploitation fixe'!$A$1:$F$36</definedName>
    <definedName name="_xlnm.Print_Area" localSheetId="1">'Fiche synthétique'!$A$1:$C$48</definedName>
    <definedName name="_xlnm.Print_Area" localSheetId="5">PCV0!$A$1:$G$33</definedName>
    <definedName name="_xlnm.Print_Area" localSheetId="6">'Plan d''affaires'!$A$1:$Y$66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9" l="1"/>
  <c r="C23" i="9" l="1"/>
  <c r="C14" i="9" l="1"/>
  <c r="C25" i="3" l="1"/>
  <c r="C24" i="3"/>
  <c r="C22" i="3"/>
  <c r="C13" i="9" l="1"/>
  <c r="E42" i="6"/>
  <c r="F42" i="6"/>
  <c r="G42" i="6"/>
  <c r="H42" i="6"/>
  <c r="I42" i="6"/>
  <c r="J42" i="6"/>
  <c r="K42" i="6"/>
  <c r="L42" i="6"/>
  <c r="M42" i="6"/>
  <c r="N42" i="6"/>
  <c r="O42" i="6"/>
  <c r="D42" i="6"/>
  <c r="E23" i="8" l="1"/>
  <c r="C26" i="8" s="1"/>
  <c r="C23" i="8"/>
  <c r="C25" i="8" s="1"/>
  <c r="F22" i="8"/>
  <c r="F21" i="8"/>
  <c r="F20" i="8"/>
  <c r="F19" i="8"/>
  <c r="F18" i="8"/>
  <c r="F17" i="8"/>
  <c r="F16" i="8"/>
  <c r="G51" i="6" l="1"/>
  <c r="K51" i="6"/>
  <c r="O51" i="6"/>
  <c r="H51" i="6"/>
  <c r="L51" i="6"/>
  <c r="D51" i="6"/>
  <c r="E51" i="6"/>
  <c r="I51" i="6"/>
  <c r="M51" i="6"/>
  <c r="F51" i="6"/>
  <c r="J51" i="6"/>
  <c r="N51" i="6"/>
  <c r="D22" i="8"/>
  <c r="D17" i="8"/>
  <c r="D19" i="8"/>
  <c r="D21" i="8"/>
  <c r="D23" i="8"/>
  <c r="D16" i="8"/>
  <c r="D18" i="8"/>
  <c r="D20" i="8"/>
  <c r="F23" i="8"/>
  <c r="C32" i="6"/>
  <c r="E35" i="4"/>
  <c r="C35" i="4"/>
  <c r="C37" i="4" s="1"/>
  <c r="C11" i="9" s="1"/>
  <c r="C38" i="4"/>
  <c r="D28" i="4"/>
  <c r="F28" i="4"/>
  <c r="D29" i="4"/>
  <c r="F29" i="4"/>
  <c r="D32" i="4"/>
  <c r="F32" i="4"/>
  <c r="D33" i="4"/>
  <c r="F33" i="4"/>
  <c r="D34" i="4"/>
  <c r="F34" i="4"/>
  <c r="H50" i="6" l="1"/>
  <c r="L50" i="6"/>
  <c r="D50" i="6"/>
  <c r="E50" i="6"/>
  <c r="I50" i="6"/>
  <c r="M50" i="6"/>
  <c r="F50" i="6"/>
  <c r="J50" i="6"/>
  <c r="N50" i="6"/>
  <c r="G50" i="6"/>
  <c r="K50" i="6"/>
  <c r="O50" i="6"/>
  <c r="C31" i="6"/>
  <c r="D35" i="4"/>
  <c r="F22" i="4"/>
  <c r="F23" i="4"/>
  <c r="F24" i="4"/>
  <c r="D22" i="4"/>
  <c r="D23" i="4"/>
  <c r="D24" i="4"/>
  <c r="E49" i="6" l="1"/>
  <c r="I49" i="6"/>
  <c r="M49" i="6"/>
  <c r="F49" i="6"/>
  <c r="J49" i="6"/>
  <c r="N49" i="6"/>
  <c r="K49" i="6"/>
  <c r="O49" i="6"/>
  <c r="H49" i="6"/>
  <c r="D49" i="6"/>
  <c r="G49" i="6"/>
  <c r="L49" i="6"/>
  <c r="F30" i="4"/>
  <c r="D30" i="4"/>
  <c r="E22" i="3" l="1"/>
  <c r="F26" i="4" l="1"/>
  <c r="F19" i="4"/>
  <c r="F31" i="4"/>
  <c r="F27" i="4"/>
  <c r="F25" i="4"/>
  <c r="F21" i="4"/>
  <c r="F20" i="4"/>
  <c r="C14" i="6" l="1"/>
  <c r="C15" i="6" s="1"/>
  <c r="D44" i="4"/>
  <c r="C25" i="6" l="1"/>
  <c r="C18" i="6" s="1"/>
  <c r="D31" i="4"/>
  <c r="B9" i="6" l="1"/>
  <c r="B7" i="6"/>
  <c r="D48" i="6" l="1"/>
  <c r="D59" i="6" s="1"/>
  <c r="D61" i="6" s="1"/>
  <c r="D64" i="6" s="1"/>
  <c r="F17" i="3" l="1"/>
  <c r="F18" i="3"/>
  <c r="F19" i="3"/>
  <c r="F20" i="3"/>
  <c r="F21" i="3"/>
  <c r="F16" i="3"/>
  <c r="F22" i="3" l="1"/>
  <c r="D16" i="3"/>
  <c r="F18" i="4" l="1"/>
  <c r="D18" i="4"/>
  <c r="F35" i="4" l="1"/>
  <c r="D20" i="3"/>
  <c r="D19" i="3"/>
  <c r="D22" i="3"/>
  <c r="D18" i="3"/>
  <c r="D21" i="3"/>
  <c r="D17" i="3"/>
  <c r="D20" i="4"/>
  <c r="D19" i="4"/>
  <c r="D21" i="4"/>
  <c r="D25" i="4"/>
  <c r="D26" i="4"/>
  <c r="D27" i="4"/>
  <c r="O48" i="6" l="1"/>
  <c r="N48" i="6"/>
  <c r="M48" i="6"/>
  <c r="M59" i="6" s="1"/>
  <c r="L48" i="6"/>
  <c r="K48" i="6"/>
  <c r="J48" i="6"/>
  <c r="I48" i="6"/>
  <c r="H48" i="6"/>
  <c r="H59" i="6" s="1"/>
  <c r="G48" i="6"/>
  <c r="F48" i="6"/>
  <c r="E48" i="6"/>
  <c r="Q48" i="6" l="1"/>
  <c r="J59" i="6"/>
  <c r="E59" i="6"/>
  <c r="M61" i="6"/>
  <c r="M64" i="6" s="1"/>
  <c r="G59" i="6"/>
  <c r="K59" i="6"/>
  <c r="O59" i="6"/>
  <c r="I59" i="6"/>
  <c r="N59" i="6"/>
  <c r="F59" i="6"/>
  <c r="L59" i="6"/>
  <c r="O61" i="6" l="1"/>
  <c r="O64" i="6" s="1"/>
  <c r="I61" i="6"/>
  <c r="I64" i="6" s="1"/>
  <c r="K61" i="6"/>
  <c r="K64" i="6" s="1"/>
  <c r="H61" i="6"/>
  <c r="H64" i="6" s="1"/>
  <c r="F61" i="6"/>
  <c r="F64" i="6" s="1"/>
  <c r="G61" i="6"/>
  <c r="G64" i="6" s="1"/>
  <c r="L61" i="6"/>
  <c r="L64" i="6" s="1"/>
  <c r="N61" i="6"/>
  <c r="N64" i="6" s="1"/>
  <c r="J61" i="6"/>
  <c r="J64" i="6" s="1"/>
  <c r="E61" i="6"/>
  <c r="E64" i="6" s="1"/>
  <c r="D24" i="6"/>
  <c r="D23" i="6"/>
  <c r="D22" i="6"/>
  <c r="D25" i="6" l="1"/>
</calcChain>
</file>

<file path=xl/comments1.xml><?xml version="1.0" encoding="utf-8"?>
<comments xmlns="http://schemas.openxmlformats.org/spreadsheetml/2006/main">
  <authors>
    <author>Cedric LIMOUSIN</author>
  </authors>
  <commentList>
    <comment ref="A41" authorId="0">
      <text>
        <r>
          <rPr>
            <b/>
            <sz val="9"/>
            <color indexed="81"/>
            <rFont val="Tahoma"/>
            <charset val="1"/>
          </rPr>
          <t>Cedric LIMOUSIN:</t>
        </r>
        <r>
          <rPr>
            <sz val="9"/>
            <color indexed="81"/>
            <rFont val="Tahoma"/>
            <charset val="1"/>
          </rPr>
          <t xml:space="preserve">
Le rendement global de l'installation servira au calcul des pertes d'énergie dans le cadre du contrat de mise à disposition du stock d'énergie avec Enercal</t>
        </r>
      </text>
    </comment>
    <comment ref="A43" authorId="0">
      <text>
        <r>
          <rPr>
            <b/>
            <sz val="9"/>
            <color indexed="81"/>
            <rFont val="Tahoma"/>
            <charset val="1"/>
          </rPr>
          <t>Cedric LIMOUSIN:</t>
        </r>
        <r>
          <rPr>
            <sz val="9"/>
            <color indexed="81"/>
            <rFont val="Tahoma"/>
            <charset val="1"/>
          </rPr>
          <t xml:space="preserve">
La disponibilité de l'installation servira au calcul du bonus-malus appliqué à la PPG dans le cadre du contrat de mise à disposition du stock d'énergie avec Enercal</t>
        </r>
      </text>
    </comment>
  </commentList>
</comments>
</file>

<file path=xl/comments2.xml><?xml version="1.0" encoding="utf-8"?>
<comments xmlns="http://schemas.openxmlformats.org/spreadsheetml/2006/main">
  <authors>
    <author>Carole ANTOINE</author>
  </authors>
  <commentList>
    <comment ref="D35" authorId="0">
      <text>
        <r>
          <rPr>
            <sz val="9"/>
            <color indexed="81"/>
            <rFont val="Tahoma"/>
            <family val="2"/>
          </rPr>
          <t>S'assurer que le total soit exactement égal à 100% (apparition de l'icône check mark)</t>
        </r>
      </text>
    </comment>
  </commentList>
</comments>
</file>

<file path=xl/comments3.xml><?xml version="1.0" encoding="utf-8"?>
<comments xmlns="http://schemas.openxmlformats.org/spreadsheetml/2006/main">
  <authors>
    <author>Carole ANTOINE</author>
    <author>Edouard Le Bret</author>
  </authors>
  <commentList>
    <comment ref="B15" authorId="0">
      <text>
        <r>
          <rPr>
            <sz val="9"/>
            <color indexed="81"/>
            <rFont val="Tahoma"/>
            <family val="2"/>
          </rPr>
          <t>Les catégories peuvent être ajustées par le pétitionnaire selon les particularités de son projet</t>
        </r>
      </text>
    </comment>
    <comment ref="D22" authorId="1">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List>
</comments>
</file>

<file path=xl/comments4.xml><?xml version="1.0" encoding="utf-8"?>
<comments xmlns="http://schemas.openxmlformats.org/spreadsheetml/2006/main">
  <authors>
    <author>Carole ANTOINE</author>
    <author>Nicolas FAVRAY</author>
  </authors>
  <commentList>
    <comment ref="B10" authorId="0">
      <text>
        <r>
          <rPr>
            <sz val="9"/>
            <color indexed="81"/>
            <rFont val="Tahoma"/>
            <family val="2"/>
          </rPr>
          <t>Les catégories peuvent être ajustées par le pétitionnaire selon les particularités de son projet</t>
        </r>
      </text>
    </comment>
    <comment ref="C19" authorId="1">
      <text>
        <r>
          <rPr>
            <b/>
            <sz val="9"/>
            <color indexed="81"/>
            <rFont val="Tahoma"/>
            <charset val="1"/>
          </rPr>
          <t>Utilisé pour le calcul de la notation du projet</t>
        </r>
        <r>
          <rPr>
            <sz val="9"/>
            <color indexed="81"/>
            <rFont val="Tahoma"/>
            <charset val="1"/>
          </rPr>
          <t xml:space="preserve">
</t>
        </r>
      </text>
    </comment>
  </commentList>
</comments>
</file>

<file path=xl/comments5.xml><?xml version="1.0" encoding="utf-8"?>
<comments xmlns="http://schemas.openxmlformats.org/spreadsheetml/2006/main">
  <authors>
    <author>Carole ANTOINE</author>
    <author>Edouard Le Bret</author>
  </authors>
  <commentList>
    <comment ref="B15" authorId="0">
      <text>
        <r>
          <rPr>
            <sz val="9"/>
            <color indexed="81"/>
            <rFont val="Tahoma"/>
            <family val="2"/>
          </rPr>
          <t>Les catégories peuvent être ajustées par le pétitionnaire selon les particularités de son projet</t>
        </r>
      </text>
    </comment>
    <comment ref="D23" authorId="1">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List>
</comments>
</file>

<file path=xl/comments6.xml><?xml version="1.0" encoding="utf-8"?>
<comments xmlns="http://schemas.openxmlformats.org/spreadsheetml/2006/main">
  <authors>
    <author>Carole ANTOINE</author>
    <author>Berthelemy Francois</author>
  </authors>
  <commentList>
    <comment ref="D25" authorId="0">
      <text>
        <r>
          <rPr>
            <sz val="9"/>
            <color indexed="81"/>
            <rFont val="Tahoma"/>
            <family val="2"/>
          </rPr>
          <t>S'assurer que le total soit exactement égal à 100% (apparition de l'icône check mark)</t>
        </r>
      </text>
    </comment>
    <comment ref="C40" authorId="1">
      <text>
        <r>
          <rPr>
            <sz val="9"/>
            <color indexed="81"/>
            <rFont val="Tahoma"/>
            <family val="2"/>
          </rPr>
          <t>L'exercice "0" désigne la période pré-exploitation, indépendamment de sa durée réelle.</t>
        </r>
      </text>
    </comment>
  </commentList>
</comments>
</file>

<file path=xl/sharedStrings.xml><?xml version="1.0" encoding="utf-8"?>
<sst xmlns="http://schemas.openxmlformats.org/spreadsheetml/2006/main" count="282" uniqueCount="225">
  <si>
    <t>Adresse</t>
  </si>
  <si>
    <t>Nom du représentant légal (tel que désigné par les statuts s’ils existent)</t>
  </si>
  <si>
    <t>Titre du représentant légal</t>
  </si>
  <si>
    <t>Nom du contact</t>
  </si>
  <si>
    <t>Titre du contact</t>
  </si>
  <si>
    <t>Adresse de contact</t>
  </si>
  <si>
    <t>Téléphone et courriel</t>
  </si>
  <si>
    <t>Nom du projet</t>
  </si>
  <si>
    <t>Les changements intervenant sur ces informations doivent être notifiés par courrier à l’adresse suivante :</t>
  </si>
  <si>
    <t>Coordonnées géographiques de l’installation sous le référentiel géodésique RGNC 91-93 et la projection Lambert NC</t>
  </si>
  <si>
    <t>Province / Commune</t>
  </si>
  <si>
    <t>Nom du pétitionnaire (personne physique) ou raison sociale (personne morale)</t>
  </si>
  <si>
    <t xml:space="preserve">Numéro RIDET, si le pétitionnaire est une personne morale déjà constituée </t>
  </si>
  <si>
    <t>Cellules à compléter</t>
  </si>
  <si>
    <t>Cellules à ne pas modifier</t>
  </si>
  <si>
    <t>Investissement</t>
  </si>
  <si>
    <t>Montant total brut de l'investissement</t>
  </si>
  <si>
    <t>%</t>
  </si>
  <si>
    <t>Coût du raccordement</t>
  </si>
  <si>
    <t>Total</t>
  </si>
  <si>
    <t>Financement</t>
  </si>
  <si>
    <t>Montant de l'apport en fonds propres</t>
  </si>
  <si>
    <t>Montant de l'apport en dette</t>
  </si>
  <si>
    <t>Montant des avantages et subventions à l'investissement</t>
  </si>
  <si>
    <t>Montant total de l'investissement net des avantages et subventions</t>
  </si>
  <si>
    <t>Durée de l'emprunt (en années)</t>
  </si>
  <si>
    <t>Données techniques de l'installation et hypothèses</t>
  </si>
  <si>
    <t>Montant à amortir (= investissement net)</t>
  </si>
  <si>
    <t>Durée d'amortissement (en années)</t>
  </si>
  <si>
    <t>Pré-exploitation</t>
  </si>
  <si>
    <r>
      <rPr>
        <b/>
        <sz val="11"/>
        <color theme="1"/>
        <rFont val="Arial"/>
        <family val="2"/>
      </rPr>
      <t>Exercices</t>
    </r>
    <r>
      <rPr>
        <sz val="11"/>
        <color theme="1"/>
        <rFont val="Arial"/>
        <family val="2"/>
      </rPr>
      <t xml:space="preserve"> (calendaires - 12 mois)</t>
    </r>
  </si>
  <si>
    <t>Produits d'exploitation (PEX)</t>
  </si>
  <si>
    <t>Assurances</t>
  </si>
  <si>
    <t>Charges de location</t>
  </si>
  <si>
    <t>Frais de gestion</t>
  </si>
  <si>
    <t>Excédent brut d'exploitation (EBE) = VA - ITVA</t>
  </si>
  <si>
    <t>Dotation aux amortissements (DA)</t>
  </si>
  <si>
    <t>Résultat d'exploitation (REX) = EBE - DA - DP</t>
  </si>
  <si>
    <t>Frais de personnel</t>
  </si>
  <si>
    <t>F CFP</t>
  </si>
  <si>
    <t>Catégorie de dépense</t>
  </si>
  <si>
    <t>F CFP/an</t>
  </si>
  <si>
    <t>Coût du génie civil</t>
  </si>
  <si>
    <t>Pétitionnaire</t>
  </si>
  <si>
    <t>Représentant légal</t>
  </si>
  <si>
    <t>Contact</t>
  </si>
  <si>
    <t>A. Renseignements administratifs</t>
  </si>
  <si>
    <t>B. Caractéristiques du projet</t>
  </si>
  <si>
    <t>Renseignements généraux</t>
  </si>
  <si>
    <r>
      <t>Autres charges d'exploitation</t>
    </r>
    <r>
      <rPr>
        <i/>
        <sz val="10"/>
        <color theme="1"/>
        <rFont val="Arial"/>
        <family val="2"/>
      </rPr>
      <t xml:space="preserve"> (à préciser)</t>
    </r>
  </si>
  <si>
    <r>
      <rPr>
        <b/>
        <u/>
        <sz val="10"/>
        <rFont val="Arial"/>
        <family val="2"/>
      </rPr>
      <t>Décomposition de l'investissement prévisionnel</t>
    </r>
    <r>
      <rPr>
        <i/>
        <sz val="14"/>
        <rFont val="Arial"/>
        <family val="2"/>
      </rPr>
      <t xml:space="preserve"> </t>
    </r>
    <r>
      <rPr>
        <i/>
        <sz val="10"/>
        <rFont val="Arial"/>
        <family val="2"/>
      </rPr>
      <t>(installations de 1ère catégorie uniquement)</t>
    </r>
  </si>
  <si>
    <t>Détail en francs CFP des différents postes d’investissement prévisionnel du projet.
Le montant de l’investissement prévisionnel détaillé doit couvrir l'ensemble des dépenses d'investissement du projet, a minima, le cas échéant, les catégories définies ci-dessous.</t>
  </si>
  <si>
    <t>Pièces détachées</t>
  </si>
  <si>
    <t>Frais de renouvellement et maintenance lourde</t>
  </si>
  <si>
    <t>Informations relatives aux dépenses ponctuelles</t>
  </si>
  <si>
    <t>Fréquence</t>
  </si>
  <si>
    <t>Type de dépense</t>
  </si>
  <si>
    <t>Montant acheté localement ou lié à de la main d'œuvre locale en F CFP/an</t>
  </si>
  <si>
    <t>Coût de raccordement au réseau électrique et de mise en service</t>
  </si>
  <si>
    <t>Montant des études entreprises pour mener à bien le projet (incluant le coût des éventuelles procédures administratives)</t>
  </si>
  <si>
    <t>Coût d’assemblage, de construction, d’installation, de maîtrise d’œuvre et de maîtrise d’ouvrage </t>
  </si>
  <si>
    <t>Montant des taxes </t>
  </si>
  <si>
    <t>Coût du démantèlement ou provisions constituées en vue du démantèlement</t>
  </si>
  <si>
    <t>Coût d’acquisition du terrain sur lequel l’installation est prévue d’être construite</t>
  </si>
  <si>
    <t>Montant pris en compte au titre des aléas</t>
  </si>
  <si>
    <t>Détail du coût des différentes étapes du démantèlement et de remise en état du site ainsi que les composants recyclables </t>
  </si>
  <si>
    <t>Etapes de démantèlement et remise en état du site</t>
  </si>
  <si>
    <t>Précisions concernant le recyclage des composants</t>
  </si>
  <si>
    <t>Légende</t>
  </si>
  <si>
    <t>* si le pétitionnaire prévoit différents tarifs d'achat de l'énergie produite, il doit modifier le tableau en conséquence en faisant apparaitre les quantités produites selon chaque tarif et en s'assurant de la prise en compte de tous les revenus à la ligne "Produits d'exploitation (PEX)"</t>
  </si>
  <si>
    <t>Compte de Résultat (F CFP)</t>
  </si>
  <si>
    <t>Les charges sont pas à renseigner en valeur positive.</t>
  </si>
  <si>
    <t>PRESENTATION</t>
  </si>
  <si>
    <t>Dotation aux provisions (DP) ou reprises de provisions</t>
  </si>
  <si>
    <r>
      <t xml:space="preserve">Charges d'exploitation (CEX) </t>
    </r>
    <r>
      <rPr>
        <i/>
        <sz val="11"/>
        <color theme="1"/>
        <rFont val="Arial"/>
        <family val="2"/>
      </rPr>
      <t>(décomposition ci-dessous à ajuster selon les particularités du projet)</t>
    </r>
  </si>
  <si>
    <r>
      <t>Autres charges d'exploitation</t>
    </r>
    <r>
      <rPr>
        <i/>
        <sz val="10"/>
        <color theme="1"/>
        <rFont val="Arial"/>
        <family val="2"/>
      </rPr>
      <t xml:space="preserve"> (</t>
    </r>
    <r>
      <rPr>
        <i/>
        <sz val="11"/>
        <color theme="1"/>
        <rFont val="Arial"/>
        <family val="2"/>
      </rPr>
      <t>à préciser)</t>
    </r>
  </si>
  <si>
    <t>Taxe foncière, autre taxe, cotisation ou redevance (ITVA)</t>
  </si>
  <si>
    <t>X</t>
  </si>
  <si>
    <t>Y</t>
  </si>
  <si>
    <t>DIMENC - Service Energie
1 ter, rue Unger
BP M2 - 98849 Nouméa Cédex</t>
  </si>
  <si>
    <t>Investissement (F CFP)</t>
  </si>
  <si>
    <t>PEX - CEX</t>
  </si>
  <si>
    <t>Fixe</t>
  </si>
  <si>
    <t>Adresse du site de stockage</t>
  </si>
  <si>
    <t>Technologie de stockage</t>
  </si>
  <si>
    <t>Temps de réponse en injection</t>
  </si>
  <si>
    <t>Temps de réponse en soutirage</t>
  </si>
  <si>
    <t>Puissance électrique installée brute en injection</t>
  </si>
  <si>
    <t>Puissance électrique installée nette en injection</t>
  </si>
  <si>
    <t>Puissance électrique installée brute en soutirage</t>
  </si>
  <si>
    <t>Puissance électrique installée nette en soutirage</t>
  </si>
  <si>
    <t>durée maximale d'injection à pleine puissance</t>
  </si>
  <si>
    <t>durée maximale de soutirage à pleine puissance</t>
  </si>
  <si>
    <t>Energie injéctée (kWh/an)</t>
  </si>
  <si>
    <t>Energie soutirée (kWh/an)</t>
  </si>
  <si>
    <t>Charges d'exploitation (F CFP/an)</t>
  </si>
  <si>
    <t>Charges d'exploitation dépensées localement (F CFP/an)</t>
  </si>
  <si>
    <t>Investissement dépensé localement (F CFP)</t>
  </si>
  <si>
    <t>Le tableau ci-dessous est à modifier en fonction de la durée d'amortissement du projet (durée du protocole de l'unité de stockage centralisé).</t>
  </si>
  <si>
    <t>Date de mise en service industrielle attendue (jj/mm/aaaa)</t>
  </si>
  <si>
    <t>Durée de vie de l'installation (en cycle)</t>
  </si>
  <si>
    <t>Durée de vie de l'installation (en année)</t>
  </si>
  <si>
    <t>Coût global du projet</t>
  </si>
  <si>
    <t>Coût d’achat des matériels et équipements</t>
  </si>
  <si>
    <t>dont onduleurs</t>
  </si>
  <si>
    <t>Montant acheté (et fabriqué) localement ou lié à de la main d'œuvre locale en F CFP</t>
  </si>
  <si>
    <t>Variable</t>
  </si>
  <si>
    <t>Consommation annuelle des auxiliaires</t>
  </si>
  <si>
    <t>Capacité utile (kWh/an)</t>
  </si>
  <si>
    <t xml:space="preserve">Montant total brut de l'investissement en F CFP/Wh </t>
  </si>
  <si>
    <t>Exploitation dans le cadre du contrat</t>
  </si>
  <si>
    <t>Prime de Puissance garantie (PPG)</t>
  </si>
  <si>
    <t>Prime de coûts variables (PCV)</t>
  </si>
  <si>
    <t>dont batteries</t>
  </si>
  <si>
    <t>dont matériel électrique (poste de livraison, câbles, …)</t>
  </si>
  <si>
    <t>dont systèmes de protection et de détection</t>
  </si>
  <si>
    <t>dont système de ventilation et climatisation</t>
  </si>
  <si>
    <t>dont installation</t>
  </si>
  <si>
    <t>dont montage</t>
  </si>
  <si>
    <t>dont transports locaux et logistique</t>
  </si>
  <si>
    <t>Capacité énergétique totale</t>
  </si>
  <si>
    <t>Capacité énergétique utile</t>
  </si>
  <si>
    <t>Total (PCV0)</t>
  </si>
  <si>
    <t>Détail des charges prévisionnelles variables annuelles d'exploitation et de maintenance de l'installation</t>
  </si>
  <si>
    <t>Détail en francs CFP des différents postes de coûts d’exploitation variables et de maintenance prévisionnels de l’installation (décomposition à ajuster par le pétitionnaire selon les particularités du projet)
Le détail des charges d’exploitation doit couvrir l'ensemble des dépenses durant la durée de vie du projet, notamment les frais de personnels, les pièces détachées, les assurances, les frais de gestion, les frais de renouvellement et de maintenance lourde, et le cas échéant les coûts de combustibles et de location du terrain </t>
  </si>
  <si>
    <t>F CFP/MWh//an</t>
  </si>
  <si>
    <t>Charges d'exploitation (F CFP/MWh/an)</t>
  </si>
  <si>
    <t>Charges d'exploitation dépensées localement (F CFP/MWh//an)</t>
  </si>
  <si>
    <t>Montant acheté localement ou lié à de la main d'œuvre locale en F CFP/MWh/an</t>
  </si>
  <si>
    <t>Prime de Puissance garantie initiale (PPG0) en F CFP</t>
  </si>
  <si>
    <t>Prime de coûts variables intiale (PCV0) en F CFP/MWh injecté</t>
  </si>
  <si>
    <t>Détail des charges prévisionnelles fixes annuelles d'exploitation et de maintenance de l'installation dans sa globalité</t>
  </si>
  <si>
    <t>Montant des charges fixes annuelles d'exploitation</t>
  </si>
  <si>
    <t>Taux de rémunération annuel</t>
  </si>
  <si>
    <t>PPG0 hors subventions (F CFP/an)</t>
  </si>
  <si>
    <t>Montant des subventions et crédit impôts projeté</t>
  </si>
  <si>
    <t>PPG0 avec subventions (F CFP/an)</t>
  </si>
  <si>
    <t>Paramètres d'actualisation de la prime de coûts vairables*</t>
  </si>
  <si>
    <t>a</t>
  </si>
  <si>
    <t>b</t>
  </si>
  <si>
    <t>c</t>
  </si>
  <si>
    <t>Sigle</t>
  </si>
  <si>
    <t>Définition</t>
  </si>
  <si>
    <t>Valeur</t>
  </si>
  <si>
    <t>n</t>
  </si>
  <si>
    <r>
      <t>représente l’année civile (1</t>
    </r>
    <r>
      <rPr>
        <vertAlign val="superscript"/>
        <sz val="11"/>
        <rFont val="Arial"/>
        <family val="2"/>
      </rPr>
      <t>er</t>
    </r>
    <r>
      <rPr>
        <sz val="11"/>
        <rFont val="Arial"/>
        <family val="2"/>
      </rPr>
      <t xml:space="preserve"> janvier – 31 décembre)</t>
    </r>
  </si>
  <si>
    <t>m</t>
  </si>
  <si>
    <t>représente le mois m de l’année n</t>
  </si>
  <si>
    <t>PCV</t>
  </si>
  <si>
    <t>représente le prix initial de référence de la prime de coûts variables de l’Installation</t>
  </si>
  <si>
    <t>XX</t>
  </si>
  <si>
    <r>
      <t>PCV</t>
    </r>
    <r>
      <rPr>
        <vertAlign val="subscript"/>
        <sz val="11"/>
        <rFont val="Arial"/>
        <family val="2"/>
      </rPr>
      <t>nm</t>
    </r>
  </si>
  <si>
    <t>représente le prix tel que défini ci-dessus, pour le mois m de l’année n</t>
  </si>
  <si>
    <r>
      <t>SAL</t>
    </r>
    <r>
      <rPr>
        <vertAlign val="subscript"/>
        <sz val="11"/>
        <rFont val="Arial"/>
        <family val="2"/>
      </rPr>
      <t>n</t>
    </r>
  </si>
  <si>
    <r>
      <t>représente la dernière valeur définitive connue de l’indice SAL au 1</t>
    </r>
    <r>
      <rPr>
        <vertAlign val="superscript"/>
        <sz val="11"/>
        <color rgb="FF000000"/>
        <rFont val="Arial"/>
        <family val="2"/>
      </rPr>
      <t>er</t>
    </r>
    <r>
      <rPr>
        <sz val="11"/>
        <color rgb="FF000000"/>
        <rFont val="Arial"/>
        <family val="2"/>
      </rPr>
      <t xml:space="preserve"> janvier de l’année n</t>
    </r>
  </si>
  <si>
    <r>
      <t>SAL</t>
    </r>
    <r>
      <rPr>
        <vertAlign val="subscript"/>
        <sz val="11"/>
        <rFont val="Arial"/>
        <family val="2"/>
      </rPr>
      <t>0</t>
    </r>
  </si>
  <si>
    <t>représente la valeur de l’indice SAL à la Date de référence</t>
  </si>
  <si>
    <t>XXX</t>
  </si>
  <si>
    <r>
      <t>IM</t>
    </r>
    <r>
      <rPr>
        <vertAlign val="subscript"/>
        <sz val="11"/>
        <rFont val="Arial"/>
        <family val="2"/>
      </rPr>
      <t>n</t>
    </r>
  </si>
  <si>
    <r>
      <t>représente la dernière valeur définitive connue de l’indice IM au 1</t>
    </r>
    <r>
      <rPr>
        <vertAlign val="superscript"/>
        <sz val="11"/>
        <color rgb="FF000000"/>
        <rFont val="Arial"/>
        <family val="2"/>
      </rPr>
      <t>er</t>
    </r>
    <r>
      <rPr>
        <sz val="11"/>
        <color rgb="FF000000"/>
        <rFont val="Arial"/>
        <family val="2"/>
      </rPr>
      <t xml:space="preserve"> janvier de l’année n</t>
    </r>
  </si>
  <si>
    <r>
      <t>IM</t>
    </r>
    <r>
      <rPr>
        <vertAlign val="subscript"/>
        <sz val="11"/>
        <rFont val="Arial"/>
        <family val="2"/>
      </rPr>
      <t>0</t>
    </r>
  </si>
  <si>
    <t>représente la valeur de l’indice IM à la Date de référence</t>
  </si>
  <si>
    <t>* les paramètres d'actualisation sont proposés par les candidats</t>
  </si>
  <si>
    <t>Durée de réalisation du projet à compter de la date d’obtention de l’agrément du contrat jusqu'à la mise en service de l'installation (mois)</t>
  </si>
  <si>
    <t>Détail en francs CFP des différents postes de coûts d’exploitation et de maintenance prévisionnels fixes de l’installation (décomposition à ajuster par le pétitionnaire selon les particularités du projet)
Le détail des charges d’exploitation doit couvrir l'ensemble des dépenses durant la durée de vie du projet, notamment les frais de personnels, les pièces détachées, les assurances, les frais de gestion, les frais de renouvellement et de maintenance lourde.</t>
  </si>
  <si>
    <r>
      <t>Autres charges d'exploitation</t>
    </r>
    <r>
      <rPr>
        <i/>
        <sz val="10"/>
        <color theme="1"/>
        <rFont val="Arial"/>
        <family val="2"/>
      </rPr>
      <t xml:space="preserve"> (à préciser et détailler le cas échéant)</t>
    </r>
  </si>
  <si>
    <t>Montant du gros investissement et renouvellement (GER)</t>
  </si>
  <si>
    <t>Montant du besoin en fond de roulement (BFR)</t>
  </si>
  <si>
    <t>Montant d'investissement (Ip)</t>
  </si>
  <si>
    <t>Frais de personnel (Indice Salaire)</t>
  </si>
  <si>
    <t xml:space="preserve">rendement global du cycle, consommation des auxiliaires comprise </t>
  </si>
  <si>
    <t xml:space="preserve">Disponibilité annuelle (Kd) </t>
  </si>
  <si>
    <t xml:space="preserve">PARTIE GENERALE         1 Fiche synthétique du projet </t>
  </si>
  <si>
    <r>
      <rPr>
        <b/>
        <u/>
        <sz val="12"/>
        <color theme="2" tint="-0.499984740745262"/>
        <rFont val="Arial"/>
        <family val="2"/>
      </rPr>
      <t>PARTIE FINANCIERE</t>
    </r>
    <r>
      <rPr>
        <b/>
        <sz val="12"/>
        <color theme="2" tint="-0.499984740745262"/>
        <rFont val="Arial"/>
        <family val="2"/>
      </rPr>
      <t xml:space="preserve">         8 Coût d’investissement prévisionnel</t>
    </r>
  </si>
  <si>
    <r>
      <rPr>
        <b/>
        <u/>
        <sz val="12"/>
        <color theme="2" tint="-0.499984740745262"/>
        <rFont val="Arial"/>
        <family val="2"/>
      </rPr>
      <t>PARTIE FINANCIERE</t>
    </r>
    <r>
      <rPr>
        <b/>
        <sz val="12"/>
        <color theme="2" tint="-0.499984740745262"/>
        <rFont val="Arial"/>
        <family val="2"/>
      </rPr>
      <t xml:space="preserve">         9 Charges d’exploitation et de maintenance prévisionnelles fixes</t>
    </r>
  </si>
  <si>
    <r>
      <rPr>
        <b/>
        <u/>
        <sz val="12"/>
        <color theme="2" tint="-0.499984740745262"/>
        <rFont val="Arial"/>
        <family val="2"/>
      </rPr>
      <t>PARTIE FINANCIERE</t>
    </r>
    <r>
      <rPr>
        <b/>
        <sz val="12"/>
        <color theme="2" tint="-0.499984740745262"/>
        <rFont val="Arial"/>
        <family val="2"/>
      </rPr>
      <t xml:space="preserve">         9 Charges d’exploitation et de maintenance prévisionnelles variables</t>
    </r>
  </si>
  <si>
    <r>
      <rPr>
        <b/>
        <u/>
        <sz val="12"/>
        <color theme="2" tint="-0.499984740745262"/>
        <rFont val="Arial"/>
        <family val="2"/>
      </rPr>
      <t>PARTIE FINANCIERE</t>
    </r>
    <r>
      <rPr>
        <b/>
        <sz val="12"/>
        <color theme="2" tint="-0.499984740745262"/>
        <rFont val="Arial"/>
        <family val="2"/>
      </rPr>
      <t xml:space="preserve">         10 Calcul de la Prime de puissance garantie</t>
    </r>
  </si>
  <si>
    <r>
      <rPr>
        <b/>
        <u/>
        <sz val="12"/>
        <color theme="2" tint="-0.499984740745262"/>
        <rFont val="Arial"/>
        <family val="2"/>
      </rPr>
      <t>PARTIE FINANCIERE</t>
    </r>
    <r>
      <rPr>
        <b/>
        <sz val="12"/>
        <color theme="2" tint="-0.499984740745262"/>
        <rFont val="Arial"/>
        <family val="2"/>
      </rPr>
      <t xml:space="preserve">         10 Plan d'affaires</t>
    </r>
  </si>
  <si>
    <t>Décomposition du calcul de la Prime de puissance Garantie</t>
  </si>
  <si>
    <t>Ip</t>
  </si>
  <si>
    <t>Sp</t>
  </si>
  <si>
    <t>Durée d'amortissement de l'installation</t>
  </si>
  <si>
    <t>Charges fixes annuelles d'exploitation projetées</t>
  </si>
  <si>
    <t>GER projeté</t>
  </si>
  <si>
    <t>BFR</t>
  </si>
  <si>
    <t xml:space="preserve">Besoin en fond de roulement projeté </t>
  </si>
  <si>
    <t>Taux de rémunération</t>
  </si>
  <si>
    <t>Coût d’investissement projeté</t>
  </si>
  <si>
    <t>Montant des subventions et crédits d’impôt projeté</t>
  </si>
  <si>
    <t>Durée d’amortissement de l’Installation fixée à 12 ans</t>
  </si>
  <si>
    <t>Montant du gros entretien et renouvellement projeté</t>
  </si>
  <si>
    <t>Taux de rémunération annuel proposé par le candidat</t>
  </si>
  <si>
    <t>Formule de calcul du PPG0 :</t>
  </si>
  <si>
    <t>Formule de'actualisation du PPG :</t>
  </si>
  <si>
    <r>
      <t>PPG</t>
    </r>
    <r>
      <rPr>
        <vertAlign val="subscript"/>
        <sz val="11"/>
        <color rgb="FF000000"/>
        <rFont val="Arial"/>
        <family val="2"/>
      </rPr>
      <t>0</t>
    </r>
  </si>
  <si>
    <t>représente la valeur initiale de référence de la prime de puissance garantie définie ci-dessus (valeur Date de référence)</t>
  </si>
  <si>
    <r>
      <t>PPG</t>
    </r>
    <r>
      <rPr>
        <vertAlign val="subscript"/>
        <sz val="11"/>
        <color rgb="FF000000"/>
        <rFont val="Arial"/>
        <family val="2"/>
      </rPr>
      <t>n</t>
    </r>
  </si>
  <si>
    <t>représente le même montant l’année n</t>
  </si>
  <si>
    <r>
      <t>représente l’année civile (1</t>
    </r>
    <r>
      <rPr>
        <vertAlign val="superscript"/>
        <sz val="11"/>
        <rFont val="Arial"/>
        <family val="2"/>
      </rPr>
      <t>er</t>
    </r>
    <r>
      <rPr>
        <sz val="11"/>
        <rFont val="Arial"/>
        <family val="2"/>
      </rPr>
      <t xml:space="preserve"> janvier – 31 décembre) anniversaire depuis l’année de Mise en Service Industrielle de l’Installation</t>
    </r>
  </si>
  <si>
    <t>x</t>
  </si>
  <si>
    <t>représente l’année d’amortissement considérée (année calendaire qui commence le mois entier de la date anniversaire de Mise en Service Industrielle et se termine douze mois plus tard)</t>
  </si>
  <si>
    <t>Par convention, x = 0 à l’année de Mise en Service Industrielle de l’Installation</t>
  </si>
  <si>
    <t>N</t>
  </si>
  <si>
    <t>nombre total d’années d’amortissement considérées</t>
  </si>
  <si>
    <r>
      <t>Poids de la rémunération de l’investissement initial dans PPG</t>
    </r>
    <r>
      <rPr>
        <vertAlign val="subscript"/>
        <sz val="11"/>
        <color rgb="FF000000"/>
        <rFont val="Arial"/>
        <family val="2"/>
      </rPr>
      <t>0</t>
    </r>
  </si>
  <si>
    <r>
      <t>Poids de l’amortissement et du GER dans PPG</t>
    </r>
    <r>
      <rPr>
        <vertAlign val="subscript"/>
        <sz val="11"/>
        <color rgb="FF000000"/>
        <rFont val="Arial"/>
        <family val="2"/>
      </rPr>
      <t>0</t>
    </r>
  </si>
  <si>
    <r>
      <t>Poids des charges fixes d’exploitation hors personnel dans PPG</t>
    </r>
    <r>
      <rPr>
        <vertAlign val="subscript"/>
        <sz val="11"/>
        <color rgb="FF000000"/>
        <rFont val="Arial"/>
        <family val="2"/>
      </rPr>
      <t>0</t>
    </r>
  </si>
  <si>
    <t>d</t>
  </si>
  <si>
    <r>
      <t>Poids des charges de personnel dans PPG</t>
    </r>
    <r>
      <rPr>
        <vertAlign val="subscript"/>
        <sz val="11"/>
        <color rgb="FF000000"/>
        <rFont val="Arial"/>
        <family val="2"/>
      </rPr>
      <t>0</t>
    </r>
  </si>
  <si>
    <t>e</t>
  </si>
  <si>
    <r>
      <t>Poids de la rémunération du BFR dans PPG</t>
    </r>
    <r>
      <rPr>
        <vertAlign val="subscript"/>
        <sz val="11"/>
        <color rgb="FF000000"/>
        <rFont val="Arial"/>
        <family val="2"/>
      </rPr>
      <t>0</t>
    </r>
  </si>
  <si>
    <r>
      <t>IM</t>
    </r>
    <r>
      <rPr>
        <vertAlign val="subscript"/>
        <sz val="11"/>
        <color rgb="FF000000"/>
        <rFont val="Arial"/>
        <family val="2"/>
      </rPr>
      <t>n</t>
    </r>
  </si>
  <si>
    <r>
      <t>IM</t>
    </r>
    <r>
      <rPr>
        <vertAlign val="subscript"/>
        <sz val="11"/>
        <color rgb="FF000000"/>
        <rFont val="Arial"/>
        <family val="2"/>
      </rPr>
      <t>0</t>
    </r>
  </si>
  <si>
    <r>
      <t>SAL</t>
    </r>
    <r>
      <rPr>
        <vertAlign val="subscript"/>
        <sz val="11"/>
        <color rgb="FF000000"/>
        <rFont val="Arial"/>
        <family val="2"/>
      </rPr>
      <t>n</t>
    </r>
  </si>
  <si>
    <r>
      <t>SAL</t>
    </r>
    <r>
      <rPr>
        <vertAlign val="subscript"/>
        <sz val="11"/>
        <color rgb="FF000000"/>
        <rFont val="Arial"/>
        <family val="2"/>
      </rPr>
      <t>0</t>
    </r>
  </si>
  <si>
    <r>
      <t>Ind</t>
    </r>
    <r>
      <rPr>
        <vertAlign val="subscript"/>
        <sz val="11"/>
        <color rgb="FF000000"/>
        <rFont val="Arial"/>
        <family val="2"/>
      </rPr>
      <t>n</t>
    </r>
  </si>
  <si>
    <r>
      <t>Ind</t>
    </r>
    <r>
      <rPr>
        <vertAlign val="subscript"/>
        <sz val="11"/>
        <color rgb="FF000000"/>
        <rFont val="Arial"/>
        <family val="2"/>
      </rPr>
      <t>0</t>
    </r>
  </si>
  <si>
    <t>Coefficient d’indexation du BFR à la Date de référence fixé à 1</t>
  </si>
  <si>
    <t>Coefficient d’indexation du BFR à l’année n : Indn=Ind0×1,000 ×IMn/IM0</t>
  </si>
  <si>
    <t>Demantelement</t>
  </si>
  <si>
    <t>Démantèlement</t>
  </si>
  <si>
    <r>
      <t>PPG</t>
    </r>
    <r>
      <rPr>
        <vertAlign val="subscript"/>
        <sz val="11"/>
        <rFont val="Arial"/>
        <family val="2"/>
      </rPr>
      <t>0</t>
    </r>
    <r>
      <rPr>
        <sz val="11"/>
        <rFont val="Arial"/>
        <family val="2"/>
      </rPr>
      <t xml:space="preserve"> = (Ip – Sp) * Taux de rémunération + (Ip – Sp) * (1/durée d’amortissement de l’Installation) + charges fixes annuelles d’exploitation + GER + Démantèlement + BFR * Taux de rémunération</t>
    </r>
  </si>
  <si>
    <t>Montant du démantèlement projeté</t>
  </si>
  <si>
    <t>Montant du Démantèlement</t>
  </si>
  <si>
    <r>
      <t xml:space="preserve">Ce fichier Excel a pour but d'accueillir:
- la fiche synthétique de présentation du projet du pétionnaire située dans l'onglet "Fiche synthétique",
- la décomposition des charges d'exploitation et de maintenance prévisionnelles du projet du pétionnaire située dans l'onglet "Charges d'exploitation",
- la décomposition des coûts d'investissement et de démantèlement prévisionnels du projet du pétionnaire située dans l'onglet "Investissement",
- le modèle de plan d'affaires synthétisé par le pétitionnaire dans le modèle de plan d'affaires simplifié établi par la DIMENC situé dans l'onglet "Plan d'affaires".
Ces éléments sont à compléter conformément au cahier des charges de l'appel d'offres.
Le pétitionnaire doit respecter l'intégrité du modèle de plan d'affaires simplifié établi par la DIMENC en ne saisissant que les cellules prévues à cet effet. Un code couleur identifie les cellules que le pétitionnaire peut compléter et celles qui ne doivent pas être modifiées. 
Il est porté à l'attention du pétitionnaire que :
- les données doivent être renseignées en </t>
    </r>
    <r>
      <rPr>
        <u/>
        <sz val="10"/>
        <color theme="1"/>
        <rFont val="Arial"/>
        <family val="2"/>
      </rPr>
      <t>Francs courants</t>
    </r>
    <r>
      <rPr>
        <sz val="10"/>
        <color theme="1"/>
        <rFont val="Arial"/>
        <family val="2"/>
      </rPr>
      <t xml:space="preserve"> (valeurs nominales),
- les données doivent être renseignées en </t>
    </r>
    <r>
      <rPr>
        <u/>
        <sz val="10"/>
        <color theme="1"/>
        <rFont val="Arial"/>
        <family val="2"/>
      </rPr>
      <t>valeur positive</t>
    </r>
    <r>
      <rPr>
        <sz val="10"/>
        <color theme="1"/>
        <rFont val="Arial"/>
        <family val="2"/>
      </rPr>
      <t xml:space="preserve">, sauf si mention contraire,
- le modèle de plan d'affaires établi par la DIMENC prend en compte des </t>
    </r>
    <r>
      <rPr>
        <u/>
        <sz val="10"/>
        <color theme="1"/>
        <rFont val="Arial"/>
        <family val="2"/>
      </rPr>
      <t>exercices de 12 mois</t>
    </r>
    <r>
      <rPr>
        <sz val="10"/>
        <color theme="1"/>
        <rFont val="Arial"/>
        <family val="2"/>
      </rPr>
      <t xml:space="preserve">, le pétitionnaire devra donc s'y conformer au moment de synthétiser ses données dans le modèle simplifié.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</si>
</sst>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_ ;\-#,##0\ "/>
    <numFmt numFmtId="165" formatCode="#,##0.00_ ;\-#,##0.00\ "/>
    <numFmt numFmtId="166" formatCode="0.0%"/>
  </numFmts>
  <fonts count="34" x14ac:knownFonts="1">
    <font>
      <sz val="10"/>
      <name val="Arial"/>
    </font>
    <font>
      <sz val="10"/>
      <name val="Arial"/>
      <family val="2"/>
    </font>
    <font>
      <b/>
      <sz val="10"/>
      <name val="Arial"/>
      <family val="2"/>
    </font>
    <font>
      <sz val="8"/>
      <name val="Arial"/>
      <family val="2"/>
    </font>
    <font>
      <sz val="11"/>
      <color theme="1"/>
      <name val="Arial"/>
      <family val="2"/>
    </font>
    <font>
      <b/>
      <sz val="11"/>
      <color theme="1"/>
      <name val="Arial"/>
      <family val="2"/>
    </font>
    <font>
      <b/>
      <sz val="11"/>
      <color theme="0"/>
      <name val="Arial"/>
      <family val="2"/>
    </font>
    <font>
      <i/>
      <sz val="11"/>
      <color theme="1"/>
      <name val="Arial"/>
      <family val="2"/>
    </font>
    <font>
      <sz val="9"/>
      <color indexed="81"/>
      <name val="Tahoma"/>
      <family val="2"/>
    </font>
    <font>
      <i/>
      <sz val="9"/>
      <color indexed="81"/>
      <name val="Tahoma"/>
      <family val="2"/>
    </font>
    <font>
      <sz val="10"/>
      <name val="Arial"/>
      <family val="2"/>
    </font>
    <font>
      <i/>
      <sz val="10"/>
      <name val="Arial"/>
      <family val="2"/>
    </font>
    <font>
      <sz val="10"/>
      <color theme="1"/>
      <name val="Arial"/>
      <family val="2"/>
    </font>
    <font>
      <b/>
      <sz val="10"/>
      <color theme="1"/>
      <name val="Arial"/>
      <family val="2"/>
    </font>
    <font>
      <i/>
      <sz val="14"/>
      <name val="Arial"/>
      <family val="2"/>
    </font>
    <font>
      <b/>
      <sz val="12"/>
      <color theme="2" tint="-0.499984740745262"/>
      <name val="Arial"/>
      <family val="2"/>
    </font>
    <font>
      <b/>
      <u/>
      <sz val="12"/>
      <color theme="2" tint="-0.499984740745262"/>
      <name val="Arial"/>
      <family val="2"/>
    </font>
    <font>
      <b/>
      <u/>
      <sz val="10"/>
      <name val="Arial"/>
      <family val="2"/>
    </font>
    <font>
      <b/>
      <i/>
      <sz val="10"/>
      <name val="Arial"/>
      <family val="2"/>
    </font>
    <font>
      <i/>
      <sz val="11"/>
      <name val="Arial"/>
      <family val="2"/>
    </font>
    <font>
      <i/>
      <sz val="10"/>
      <color theme="1"/>
      <name val="Arial"/>
      <family val="2"/>
    </font>
    <font>
      <u/>
      <sz val="10"/>
      <color theme="1"/>
      <name val="Arial"/>
      <family val="2"/>
    </font>
    <font>
      <b/>
      <sz val="20"/>
      <name val="Arial"/>
      <family val="2"/>
    </font>
    <font>
      <sz val="11"/>
      <name val="Arial"/>
      <family val="2"/>
    </font>
    <font>
      <sz val="10"/>
      <name val="Calibri"/>
      <family val="2"/>
    </font>
    <font>
      <b/>
      <sz val="11"/>
      <name val="Arial"/>
      <family val="2"/>
    </font>
    <font>
      <sz val="11"/>
      <color rgb="FF000000"/>
      <name val="Arial"/>
      <family val="2"/>
    </font>
    <font>
      <vertAlign val="superscript"/>
      <sz val="11"/>
      <name val="Arial"/>
      <family val="2"/>
    </font>
    <font>
      <vertAlign val="subscript"/>
      <sz val="11"/>
      <name val="Arial"/>
      <family val="2"/>
    </font>
    <font>
      <vertAlign val="superscript"/>
      <sz val="11"/>
      <color rgb="FF000000"/>
      <name val="Arial"/>
      <family val="2"/>
    </font>
    <font>
      <sz val="9"/>
      <color indexed="81"/>
      <name val="Tahoma"/>
      <charset val="1"/>
    </font>
    <font>
      <b/>
      <sz val="9"/>
      <color indexed="81"/>
      <name val="Tahoma"/>
      <charset val="1"/>
    </font>
    <font>
      <b/>
      <u/>
      <sz val="11"/>
      <name val="Arial"/>
      <family val="2"/>
    </font>
    <font>
      <vertAlign val="subscript"/>
      <sz val="11"/>
      <color rgb="FF000000"/>
      <name val="Arial"/>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DCE6F1"/>
        <bgColor indexed="64"/>
      </patternFill>
    </fill>
  </fills>
  <borders count="20">
    <border>
      <left/>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51">
    <xf numFmtId="0" fontId="0" fillId="0" borderId="0" xfId="0"/>
    <xf numFmtId="0" fontId="2" fillId="0" borderId="0" xfId="0" applyFont="1" applyAlignment="1">
      <alignment horizontal="left"/>
    </xf>
    <xf numFmtId="0" fontId="4" fillId="2" borderId="0" xfId="0" applyFont="1" applyFill="1"/>
    <xf numFmtId="0" fontId="4" fillId="4" borderId="0" xfId="0" applyFont="1" applyFill="1"/>
    <xf numFmtId="164" fontId="4" fillId="5" borderId="0" xfId="1" applyNumberFormat="1" applyFont="1" applyFill="1"/>
    <xf numFmtId="0" fontId="4" fillId="2" borderId="0" xfId="0" applyFont="1" applyFill="1" applyAlignment="1">
      <alignment horizontal="center"/>
    </xf>
    <xf numFmtId="0" fontId="4" fillId="2" borderId="0" xfId="0" applyFont="1" applyFill="1" applyAlignment="1">
      <alignment horizontal="left" indent="2"/>
    </xf>
    <xf numFmtId="164" fontId="4" fillId="4" borderId="0" xfId="1" applyNumberFormat="1" applyFont="1" applyFill="1" applyProtection="1">
      <protection locked="0"/>
    </xf>
    <xf numFmtId="165" fontId="4" fillId="5" borderId="0" xfId="1" applyNumberFormat="1" applyFont="1" applyFill="1"/>
    <xf numFmtId="166" fontId="4" fillId="5" borderId="0" xfId="2" applyNumberFormat="1" applyFont="1" applyFill="1" applyAlignment="1">
      <alignment horizontal="center"/>
    </xf>
    <xf numFmtId="0" fontId="4" fillId="2" borderId="0" xfId="0" applyFont="1" applyFill="1" applyAlignment="1"/>
    <xf numFmtId="164" fontId="4" fillId="5" borderId="0" xfId="0" applyNumberFormat="1" applyFont="1" applyFill="1"/>
    <xf numFmtId="9" fontId="4" fillId="2" borderId="0" xfId="0" applyNumberFormat="1" applyFont="1" applyFill="1"/>
    <xf numFmtId="9" fontId="4" fillId="5" borderId="0" xfId="2" applyNumberFormat="1" applyFont="1" applyFill="1" applyAlignment="1">
      <alignment horizontal="center"/>
    </xf>
    <xf numFmtId="0" fontId="4" fillId="2" borderId="13" xfId="0" applyFont="1" applyFill="1" applyBorder="1" applyAlignment="1">
      <alignment horizontal="center" vertical="center"/>
    </xf>
    <xf numFmtId="0" fontId="4" fillId="2" borderId="12" xfId="0" applyFont="1" applyFill="1" applyBorder="1"/>
    <xf numFmtId="0" fontId="4" fillId="2" borderId="12" xfId="0" applyFont="1" applyFill="1" applyBorder="1" applyAlignment="1">
      <alignment horizontal="center"/>
    </xf>
    <xf numFmtId="0" fontId="5" fillId="2" borderId="12" xfId="0" applyFont="1" applyFill="1" applyBorder="1" applyAlignment="1">
      <alignment horizontal="center"/>
    </xf>
    <xf numFmtId="43" fontId="4" fillId="2" borderId="0" xfId="1" applyFont="1" applyFill="1"/>
    <xf numFmtId="0" fontId="5" fillId="3" borderId="12" xfId="0" applyFont="1" applyFill="1" applyBorder="1" applyAlignment="1">
      <alignment horizontal="left"/>
    </xf>
    <xf numFmtId="0" fontId="5" fillId="2" borderId="0" xfId="0" applyFont="1" applyFill="1"/>
    <xf numFmtId="164" fontId="5" fillId="5" borderId="0" xfId="1" applyNumberFormat="1" applyFont="1" applyFill="1" applyAlignment="1">
      <alignment horizontal="right"/>
    </xf>
    <xf numFmtId="164" fontId="5" fillId="5" borderId="0" xfId="1" applyNumberFormat="1" applyFont="1" applyFill="1"/>
    <xf numFmtId="0" fontId="7" fillId="2" borderId="0" xfId="0" applyFont="1" applyFill="1"/>
    <xf numFmtId="0" fontId="6" fillId="7" borderId="0" xfId="0" applyFont="1" applyFill="1" applyBorder="1" applyAlignment="1">
      <alignment vertical="center"/>
    </xf>
    <xf numFmtId="0" fontId="5" fillId="3" borderId="12" xfId="0" applyFont="1" applyFill="1" applyBorder="1" applyAlignment="1">
      <alignment horizontal="center"/>
    </xf>
    <xf numFmtId="164" fontId="4" fillId="4" borderId="0" xfId="1" applyNumberFormat="1" applyFont="1" applyFill="1"/>
    <xf numFmtId="0" fontId="10" fillId="0" borderId="0" xfId="0" applyFont="1"/>
    <xf numFmtId="0" fontId="12" fillId="2" borderId="14" xfId="0" applyFont="1" applyFill="1" applyBorder="1" applyAlignment="1">
      <alignment horizontal="left" indent="2"/>
    </xf>
    <xf numFmtId="164" fontId="12" fillId="4" borderId="14" xfId="1" applyNumberFormat="1" applyFont="1" applyFill="1" applyBorder="1"/>
    <xf numFmtId="164" fontId="12" fillId="0" borderId="0" xfId="1" applyNumberFormat="1" applyFont="1" applyFill="1"/>
    <xf numFmtId="166" fontId="12" fillId="5" borderId="14" xfId="2" applyNumberFormat="1" applyFont="1" applyFill="1" applyBorder="1" applyAlignment="1">
      <alignment horizontal="center"/>
    </xf>
    <xf numFmtId="164" fontId="12" fillId="5" borderId="14" xfId="0" applyNumberFormat="1" applyFont="1" applyFill="1" applyBorder="1"/>
    <xf numFmtId="166" fontId="13" fillId="5" borderId="14" xfId="2" applyNumberFormat="1" applyFont="1" applyFill="1" applyBorder="1" applyAlignment="1">
      <alignment horizontal="center"/>
    </xf>
    <xf numFmtId="0" fontId="15" fillId="0" borderId="0" xfId="0" applyFont="1" applyAlignment="1">
      <alignment horizontal="left"/>
    </xf>
    <xf numFmtId="0" fontId="1" fillId="0" borderId="0" xfId="0" applyFont="1"/>
    <xf numFmtId="0" fontId="17" fillId="0" borderId="0" xfId="0" applyFont="1" applyAlignment="1">
      <alignment horizontal="justify"/>
    </xf>
    <xf numFmtId="0" fontId="2" fillId="8" borderId="14" xfId="0" applyFont="1" applyFill="1" applyBorder="1" applyAlignment="1">
      <alignment horizontal="center" vertical="center"/>
    </xf>
    <xf numFmtId="0" fontId="12" fillId="2" borderId="14" xfId="0" applyFont="1" applyFill="1" applyBorder="1" applyAlignment="1">
      <alignment horizontal="left" wrapText="1" indent="2"/>
    </xf>
    <xf numFmtId="0" fontId="1" fillId="0" borderId="0" xfId="0" applyFont="1" applyAlignment="1">
      <alignment vertical="center"/>
    </xf>
    <xf numFmtId="0" fontId="19" fillId="0" borderId="0" xfId="0" applyFont="1" applyBorder="1" applyAlignment="1">
      <alignment vertical="top" wrapText="1"/>
    </xf>
    <xf numFmtId="0" fontId="11" fillId="0" borderId="0" xfId="0" applyFont="1" applyFill="1" applyBorder="1" applyAlignment="1">
      <alignment horizontal="left" vertical="top" wrapText="1"/>
    </xf>
    <xf numFmtId="0" fontId="0" fillId="0" borderId="0" xfId="0" applyFill="1"/>
    <xf numFmtId="0" fontId="0" fillId="0" borderId="14" xfId="0" applyBorder="1"/>
    <xf numFmtId="0" fontId="1" fillId="0" borderId="14" xfId="0" applyFont="1" applyBorder="1"/>
    <xf numFmtId="0" fontId="1" fillId="8" borderId="14" xfId="0" applyFont="1" applyFill="1" applyBorder="1" applyAlignment="1">
      <alignment horizontal="left" vertical="center" wrapText="1"/>
    </xf>
    <xf numFmtId="0" fontId="1" fillId="8" borderId="14"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10" fillId="0" borderId="14" xfId="0" applyFont="1" applyBorder="1"/>
    <xf numFmtId="164" fontId="4" fillId="5" borderId="0" xfId="1" applyNumberFormat="1" applyFont="1" applyFill="1" applyProtection="1">
      <protection locked="0"/>
    </xf>
    <xf numFmtId="0" fontId="18" fillId="0" borderId="0" xfId="0" applyFont="1"/>
    <xf numFmtId="0" fontId="5" fillId="8" borderId="12" xfId="0" applyFont="1" applyFill="1" applyBorder="1" applyAlignment="1"/>
    <xf numFmtId="0" fontId="4" fillId="8" borderId="12" xfId="0" applyFont="1" applyFill="1" applyBorder="1" applyAlignment="1">
      <alignment horizontal="center"/>
    </xf>
    <xf numFmtId="0" fontId="7" fillId="8" borderId="5" xfId="0" applyFont="1" applyFill="1" applyBorder="1"/>
    <xf numFmtId="0" fontId="4" fillId="8" borderId="6" xfId="0" applyFont="1" applyFill="1" applyBorder="1"/>
    <xf numFmtId="0" fontId="4" fillId="8" borderId="7" xfId="0" applyFont="1" applyFill="1" applyBorder="1" applyAlignment="1"/>
    <xf numFmtId="0" fontId="7" fillId="8" borderId="10" xfId="0" applyFont="1" applyFill="1" applyBorder="1"/>
    <xf numFmtId="0" fontId="4" fillId="8" borderId="11" xfId="0" applyFont="1" applyFill="1" applyBorder="1"/>
    <xf numFmtId="0" fontId="4" fillId="8" borderId="2" xfId="0" applyFont="1" applyFill="1" applyBorder="1" applyAlignment="1"/>
    <xf numFmtId="0" fontId="17" fillId="0" borderId="0" xfId="0" applyFont="1" applyAlignment="1">
      <alignment horizontal="left"/>
    </xf>
    <xf numFmtId="0" fontId="16" fillId="0" borderId="0" xfId="0" applyFont="1" applyAlignment="1">
      <alignment horizontal="left"/>
    </xf>
    <xf numFmtId="0" fontId="4" fillId="2" borderId="0" xfId="0" applyFont="1" applyFill="1" applyAlignment="1">
      <alignment vertical="top" wrapText="1"/>
    </xf>
    <xf numFmtId="0" fontId="2" fillId="0" borderId="1" xfId="0" applyFont="1" applyBorder="1" applyAlignment="1">
      <alignment horizontal="center" vertical="center" wrapText="1"/>
    </xf>
    <xf numFmtId="0" fontId="1" fillId="0" borderId="4" xfId="3" applyFont="1" applyBorder="1" applyAlignment="1">
      <alignment horizontal="justify" vertical="top" wrapText="1"/>
    </xf>
    <xf numFmtId="0" fontId="2" fillId="0" borderId="1" xfId="3" applyFont="1" applyBorder="1" applyAlignment="1">
      <alignment horizontal="justify" vertical="top" wrapText="1"/>
    </xf>
    <xf numFmtId="164" fontId="12" fillId="4" borderId="14" xfId="4" applyNumberFormat="1" applyFont="1" applyFill="1" applyBorder="1"/>
    <xf numFmtId="0" fontId="1" fillId="0" borderId="0" xfId="3" applyFont="1"/>
    <xf numFmtId="0" fontId="12" fillId="2" borderId="14" xfId="3" applyFont="1" applyFill="1" applyBorder="1" applyAlignment="1">
      <alignment horizontal="left" wrapText="1" indent="2"/>
    </xf>
    <xf numFmtId="166" fontId="12" fillId="5" borderId="14" xfId="5" applyNumberFormat="1" applyFont="1" applyFill="1" applyBorder="1" applyAlignment="1">
      <alignment horizontal="center"/>
    </xf>
    <xf numFmtId="164" fontId="4" fillId="4" borderId="0" xfId="4" applyNumberFormat="1" applyFont="1" applyFill="1"/>
    <xf numFmtId="0" fontId="1" fillId="0" borderId="14" xfId="0" applyFont="1" applyBorder="1" applyAlignment="1">
      <alignment wrapText="1"/>
    </xf>
    <xf numFmtId="165" fontId="12" fillId="5" borderId="14" xfId="0" applyNumberFormat="1" applyFont="1" applyFill="1" applyBorder="1"/>
    <xf numFmtId="164" fontId="12" fillId="0" borderId="14" xfId="1" applyNumberFormat="1" applyFont="1" applyFill="1" applyBorder="1"/>
    <xf numFmtId="0" fontId="2" fillId="2" borderId="1" xfId="0" applyFont="1" applyFill="1" applyBorder="1" applyAlignment="1">
      <alignment horizontal="justify" vertical="top" wrapText="1"/>
    </xf>
    <xf numFmtId="165" fontId="4" fillId="10" borderId="0" xfId="1" applyNumberFormat="1" applyFont="1" applyFill="1"/>
    <xf numFmtId="0" fontId="6" fillId="0" borderId="0" xfId="0" applyFont="1" applyFill="1" applyBorder="1" applyAlignment="1">
      <alignment vertical="center"/>
    </xf>
    <xf numFmtId="0" fontId="4" fillId="0" borderId="0" xfId="0" applyFont="1" applyFill="1" applyBorder="1"/>
    <xf numFmtId="0" fontId="4" fillId="0" borderId="0" xfId="0" applyFont="1" applyFill="1" applyBorder="1" applyAlignment="1">
      <alignment horizontal="center" vertical="center"/>
    </xf>
    <xf numFmtId="0" fontId="5" fillId="0" borderId="0" xfId="0" applyFont="1" applyFill="1" applyBorder="1" applyAlignment="1">
      <alignment horizontal="center"/>
    </xf>
    <xf numFmtId="164" fontId="4" fillId="0" borderId="0" xfId="1" applyNumberFormat="1" applyFont="1" applyFill="1" applyBorder="1"/>
    <xf numFmtId="165" fontId="4" fillId="0" borderId="0" xfId="1" applyNumberFormat="1" applyFont="1" applyFill="1" applyBorder="1"/>
    <xf numFmtId="164" fontId="5" fillId="0" borderId="0" xfId="1" applyNumberFormat="1" applyFont="1" applyFill="1" applyBorder="1" applyAlignment="1">
      <alignment horizontal="right"/>
    </xf>
    <xf numFmtId="164" fontId="5" fillId="0" borderId="0" xfId="1" applyNumberFormat="1" applyFont="1" applyFill="1" applyBorder="1"/>
    <xf numFmtId="164" fontId="4" fillId="0" borderId="0" xfId="4" applyNumberFormat="1" applyFont="1" applyFill="1" applyBorder="1"/>
    <xf numFmtId="0" fontId="11" fillId="8" borderId="0" xfId="0" applyFont="1" applyFill="1" applyBorder="1" applyAlignment="1">
      <alignment horizontal="left" vertical="top" wrapText="1"/>
    </xf>
    <xf numFmtId="0" fontId="2" fillId="0" borderId="1" xfId="0" applyFont="1" applyFill="1" applyBorder="1" applyAlignment="1">
      <alignment horizontal="justify" vertical="top" wrapText="1"/>
    </xf>
    <xf numFmtId="0" fontId="2" fillId="0" borderId="4" xfId="0" applyFont="1" applyFill="1" applyBorder="1" applyAlignment="1">
      <alignment horizontal="justify" vertical="top" wrapText="1"/>
    </xf>
    <xf numFmtId="0" fontId="22" fillId="8" borderId="0" xfId="0" applyFont="1" applyFill="1" applyBorder="1" applyAlignment="1">
      <alignment horizontal="left" vertical="top"/>
    </xf>
    <xf numFmtId="0" fontId="12" fillId="2" borderId="14" xfId="0" applyFont="1" applyFill="1" applyBorder="1" applyAlignment="1">
      <alignment horizontal="right" wrapText="1" indent="2"/>
    </xf>
    <xf numFmtId="164" fontId="13" fillId="4" borderId="14" xfId="1" applyNumberFormat="1" applyFont="1" applyFill="1" applyBorder="1"/>
    <xf numFmtId="0" fontId="13" fillId="2" borderId="14" xfId="0" applyFont="1" applyFill="1" applyBorder="1" applyAlignment="1">
      <alignment horizontal="left" indent="2"/>
    </xf>
    <xf numFmtId="164" fontId="13" fillId="5" borderId="14" xfId="0" applyNumberFormat="1" applyFont="1" applyFill="1" applyBorder="1"/>
    <xf numFmtId="165" fontId="13" fillId="5" borderId="14" xfId="0" applyNumberFormat="1" applyFont="1" applyFill="1" applyBorder="1"/>
    <xf numFmtId="164" fontId="12" fillId="5" borderId="14" xfId="1" applyNumberFormat="1" applyFont="1" applyFill="1" applyBorder="1"/>
    <xf numFmtId="10" fontId="12" fillId="4" borderId="14" xfId="1" applyNumberFormat="1" applyFont="1" applyFill="1" applyBorder="1"/>
    <xf numFmtId="0" fontId="2" fillId="8" borderId="17" xfId="0" applyFont="1" applyFill="1" applyBorder="1" applyAlignment="1">
      <alignment horizontal="center" vertical="center"/>
    </xf>
    <xf numFmtId="0" fontId="0" fillId="0" borderId="19" xfId="0" applyBorder="1"/>
    <xf numFmtId="0" fontId="2" fillId="0" borderId="19" xfId="0" applyFont="1" applyFill="1" applyBorder="1" applyAlignment="1">
      <alignment horizontal="center" vertical="center"/>
    </xf>
    <xf numFmtId="0" fontId="0" fillId="0" borderId="14" xfId="0" applyBorder="1" applyAlignment="1">
      <alignment horizontal="center"/>
    </xf>
    <xf numFmtId="0" fontId="1" fillId="0" borderId="14" xfId="0" applyFont="1" applyBorder="1" applyAlignment="1">
      <alignment horizontal="center"/>
    </xf>
    <xf numFmtId="0" fontId="25" fillId="0" borderId="4" xfId="0" applyFont="1" applyBorder="1" applyAlignment="1">
      <alignment horizontal="justify" vertical="center" wrapText="1"/>
    </xf>
    <xf numFmtId="0" fontId="25" fillId="0" borderId="16" xfId="0" applyFont="1" applyBorder="1" applyAlignment="1">
      <alignment horizontal="justify" vertical="center" wrapText="1"/>
    </xf>
    <xf numFmtId="0" fontId="26" fillId="0" borderId="3" xfId="0" applyFont="1" applyBorder="1" applyAlignment="1">
      <alignment horizontal="justify" vertical="center" wrapText="1"/>
    </xf>
    <xf numFmtId="0" fontId="23" fillId="0" borderId="2" xfId="0" applyFont="1" applyBorder="1" applyAlignment="1">
      <alignment horizontal="justify" vertical="center" wrapText="1"/>
    </xf>
    <xf numFmtId="0" fontId="23" fillId="0" borderId="3" xfId="0" applyFont="1" applyBorder="1" applyAlignment="1">
      <alignment horizontal="justify" vertical="center" wrapText="1"/>
    </xf>
    <xf numFmtId="0" fontId="26" fillId="0" borderId="2" xfId="0" applyFont="1" applyBorder="1" applyAlignment="1">
      <alignment horizontal="justify" vertical="center" wrapText="1"/>
    </xf>
    <xf numFmtId="0" fontId="24" fillId="0" borderId="2" xfId="0" applyFont="1" applyBorder="1" applyAlignment="1">
      <alignment vertical="top" wrapText="1"/>
    </xf>
    <xf numFmtId="0" fontId="1" fillId="9" borderId="1" xfId="3" applyFont="1" applyFill="1" applyBorder="1" applyAlignment="1">
      <alignment horizontal="justify" vertical="top" wrapText="1"/>
    </xf>
    <xf numFmtId="0" fontId="23" fillId="0" borderId="0" xfId="0" applyFont="1" applyAlignment="1">
      <alignment horizontal="justify" vertical="center"/>
    </xf>
    <xf numFmtId="0" fontId="32" fillId="0" borderId="0" xfId="0" applyFont="1" applyAlignment="1">
      <alignment horizontal="left"/>
    </xf>
    <xf numFmtId="0" fontId="32" fillId="0" borderId="0" xfId="0" applyFont="1"/>
    <xf numFmtId="0" fontId="23" fillId="0" borderId="9" xfId="0" applyFont="1" applyBorder="1" applyAlignment="1">
      <alignment horizontal="justify" vertical="center" wrapText="1"/>
    </xf>
    <xf numFmtId="0" fontId="12" fillId="8" borderId="5" xfId="0" applyFont="1" applyFill="1" applyBorder="1" applyAlignment="1">
      <alignment horizontal="left" vertical="top" wrapText="1"/>
    </xf>
    <xf numFmtId="0" fontId="12" fillId="8" borderId="6" xfId="0" applyFont="1" applyFill="1" applyBorder="1" applyAlignment="1">
      <alignment horizontal="left" vertical="top" wrapText="1"/>
    </xf>
    <xf numFmtId="0" fontId="12" fillId="8" borderId="7" xfId="0" applyFont="1" applyFill="1" applyBorder="1" applyAlignment="1">
      <alignment horizontal="left" vertical="top" wrapText="1"/>
    </xf>
    <xf numFmtId="0" fontId="12" fillId="8" borderId="8" xfId="0" applyFont="1" applyFill="1" applyBorder="1" applyAlignment="1">
      <alignment horizontal="left" vertical="top" wrapText="1"/>
    </xf>
    <xf numFmtId="0" fontId="12" fillId="8" borderId="0" xfId="0" applyFont="1" applyFill="1" applyBorder="1" applyAlignment="1">
      <alignment horizontal="left" vertical="top" wrapText="1"/>
    </xf>
    <xf numFmtId="0" fontId="12" fillId="8" borderId="9" xfId="0" applyFont="1" applyFill="1" applyBorder="1" applyAlignment="1">
      <alignment horizontal="left" vertical="top" wrapText="1"/>
    </xf>
    <xf numFmtId="0" fontId="12" fillId="8" borderId="10" xfId="0" applyFont="1" applyFill="1" applyBorder="1" applyAlignment="1">
      <alignment horizontal="left" vertical="top" wrapText="1"/>
    </xf>
    <xf numFmtId="0" fontId="12" fillId="8" borderId="11" xfId="0" applyFont="1" applyFill="1" applyBorder="1" applyAlignment="1">
      <alignment horizontal="left" vertical="top" wrapText="1"/>
    </xf>
    <xf numFmtId="0" fontId="12" fillId="8" borderId="2" xfId="0" applyFont="1" applyFill="1" applyBorder="1" applyAlignment="1">
      <alignment horizontal="left" vertical="top"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8" borderId="15" xfId="0" applyFont="1" applyFill="1" applyBorder="1" applyAlignment="1">
      <alignment horizontal="center"/>
    </xf>
    <xf numFmtId="0" fontId="2" fillId="8" borderId="18" xfId="0" applyFont="1" applyFill="1" applyBorder="1" applyAlignment="1">
      <alignment horizontal="center"/>
    </xf>
    <xf numFmtId="0" fontId="2" fillId="8" borderId="16" xfId="0" applyFont="1" applyFill="1" applyBorder="1" applyAlignment="1">
      <alignment horizontal="center"/>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0" borderId="0" xfId="0" applyFont="1" applyAlignment="1">
      <alignment horizontal="left" vertical="top"/>
    </xf>
    <xf numFmtId="0" fontId="1" fillId="0" borderId="0" xfId="0" applyFont="1" applyAlignment="1">
      <alignment horizontal="center" wrapText="1"/>
    </xf>
    <xf numFmtId="0" fontId="11" fillId="8" borderId="5" xfId="0" applyFont="1" applyFill="1" applyBorder="1" applyAlignment="1">
      <alignment horizontal="left" vertical="top" wrapText="1"/>
    </xf>
    <xf numFmtId="0" fontId="11" fillId="8" borderId="6" xfId="0" applyFont="1" applyFill="1" applyBorder="1" applyAlignment="1">
      <alignment horizontal="left" vertical="top" wrapText="1"/>
    </xf>
    <xf numFmtId="0" fontId="11" fillId="8" borderId="7" xfId="0" applyFont="1" applyFill="1" applyBorder="1" applyAlignment="1">
      <alignment horizontal="left" vertical="top" wrapText="1"/>
    </xf>
    <xf numFmtId="0" fontId="11" fillId="8" borderId="10" xfId="0" applyFont="1" applyFill="1" applyBorder="1" applyAlignment="1">
      <alignment horizontal="left" vertical="top" wrapText="1"/>
    </xf>
    <xf numFmtId="0" fontId="11" fillId="8" borderId="11" xfId="0" applyFont="1" applyFill="1" applyBorder="1" applyAlignment="1">
      <alignment horizontal="left" vertical="top" wrapText="1"/>
    </xf>
    <xf numFmtId="0" fontId="11" fillId="8" borderId="2" xfId="0" applyFont="1" applyFill="1" applyBorder="1" applyAlignment="1">
      <alignment horizontal="left" vertical="top" wrapText="1"/>
    </xf>
    <xf numFmtId="0" fontId="11" fillId="8" borderId="8" xfId="0" applyFont="1" applyFill="1" applyBorder="1" applyAlignment="1">
      <alignment horizontal="left" vertical="top" wrapText="1"/>
    </xf>
    <xf numFmtId="0" fontId="11" fillId="8" borderId="0" xfId="0" applyFont="1" applyFill="1" applyBorder="1" applyAlignment="1">
      <alignment horizontal="left" vertical="top" wrapText="1"/>
    </xf>
    <xf numFmtId="0" fontId="11" fillId="8" borderId="9" xfId="0" applyFont="1" applyFill="1" applyBorder="1" applyAlignment="1">
      <alignment horizontal="left" vertical="top" wrapText="1"/>
    </xf>
    <xf numFmtId="0" fontId="26" fillId="0" borderId="1" xfId="0" applyFont="1" applyBorder="1" applyAlignment="1">
      <alignment horizontal="justify" vertical="center" wrapText="1"/>
    </xf>
    <xf numFmtId="0" fontId="26" fillId="0" borderId="3" xfId="0" applyFont="1" applyBorder="1" applyAlignment="1">
      <alignment horizontal="justify" vertical="center" wrapText="1"/>
    </xf>
    <xf numFmtId="0" fontId="4" fillId="5" borderId="0" xfId="0" applyFont="1" applyFill="1" applyAlignment="1" applyProtection="1">
      <alignment horizontal="center"/>
      <protection locked="0"/>
    </xf>
    <xf numFmtId="0" fontId="6" fillId="6" borderId="0" xfId="0" applyFont="1" applyFill="1" applyBorder="1" applyAlignment="1">
      <alignment horizontal="center" vertical="center"/>
    </xf>
  </cellXfs>
  <cellStyles count="6">
    <cellStyle name="Milliers" xfId="1" builtinId="3"/>
    <cellStyle name="Milliers 2" xfId="4"/>
    <cellStyle name="Normal" xfId="0" builtinId="0"/>
    <cellStyle name="Normal 2" xfId="3"/>
    <cellStyle name="Pourcentage" xfId="2" builtinId="5"/>
    <cellStyle name="Pourcentage 2" xfId="5"/>
  </cellStyles>
  <dxfs count="0"/>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266700</xdr:colOff>
      <xdr:row>39</xdr:row>
      <xdr:rowOff>85725</xdr:rowOff>
    </xdr:from>
    <xdr:to>
      <xdr:col>2</xdr:col>
      <xdr:colOff>1485900</xdr:colOff>
      <xdr:row>42</xdr:row>
      <xdr:rowOff>95250</xdr:rowOff>
    </xdr:to>
    <xdr:pic>
      <xdr:nvPicPr>
        <xdr:cNvPr id="2" name="Imag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8700" y="7867650"/>
          <a:ext cx="50577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200025</xdr:colOff>
      <xdr:row>35</xdr:row>
      <xdr:rowOff>142875</xdr:rowOff>
    </xdr:from>
    <xdr:to>
      <xdr:col>1</xdr:col>
      <xdr:colOff>3390900</xdr:colOff>
      <xdr:row>38</xdr:row>
      <xdr:rowOff>142875</xdr:rowOff>
    </xdr:to>
    <xdr:pic>
      <xdr:nvPicPr>
        <xdr:cNvPr id="4" name="Image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62025" y="6477000"/>
          <a:ext cx="319087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Normal="100" workbookViewId="0">
      <selection activeCell="J21" sqref="J21"/>
    </sheetView>
  </sheetViews>
  <sheetFormatPr baseColWidth="10" defaultColWidth="11.42578125" defaultRowHeight="14.25" x14ac:dyDescent="0.2"/>
  <cols>
    <col min="1" max="16384" width="11.42578125" style="2"/>
  </cols>
  <sheetData>
    <row r="1" spans="1:12" ht="15.75" x14ac:dyDescent="0.25">
      <c r="A1" s="60" t="s">
        <v>72</v>
      </c>
    </row>
    <row r="2" spans="1:12" ht="15" thickBot="1" x14ac:dyDescent="0.25"/>
    <row r="3" spans="1:12" ht="14.25" customHeight="1" x14ac:dyDescent="0.2">
      <c r="A3" s="112" t="s">
        <v>224</v>
      </c>
      <c r="B3" s="113"/>
      <c r="C3" s="113"/>
      <c r="D3" s="113"/>
      <c r="E3" s="113"/>
      <c r="F3" s="113"/>
      <c r="G3" s="113"/>
      <c r="H3" s="113"/>
      <c r="I3" s="113"/>
      <c r="J3" s="113"/>
      <c r="K3" s="113"/>
      <c r="L3" s="114"/>
    </row>
    <row r="4" spans="1:12" ht="15" customHeight="1" x14ac:dyDescent="0.2">
      <c r="A4" s="115"/>
      <c r="B4" s="116"/>
      <c r="C4" s="116"/>
      <c r="D4" s="116"/>
      <c r="E4" s="116"/>
      <c r="F4" s="116"/>
      <c r="G4" s="116"/>
      <c r="H4" s="116"/>
      <c r="I4" s="116"/>
      <c r="J4" s="116"/>
      <c r="K4" s="116"/>
      <c r="L4" s="117"/>
    </row>
    <row r="5" spans="1:12" ht="15" customHeight="1" x14ac:dyDescent="0.2">
      <c r="A5" s="115"/>
      <c r="B5" s="116"/>
      <c r="C5" s="116"/>
      <c r="D5" s="116"/>
      <c r="E5" s="116"/>
      <c r="F5" s="116"/>
      <c r="G5" s="116"/>
      <c r="H5" s="116"/>
      <c r="I5" s="116"/>
      <c r="J5" s="116"/>
      <c r="K5" s="116"/>
      <c r="L5" s="117"/>
    </row>
    <row r="6" spans="1:12" ht="15" customHeight="1" x14ac:dyDescent="0.2">
      <c r="A6" s="115"/>
      <c r="B6" s="116"/>
      <c r="C6" s="116"/>
      <c r="D6" s="116"/>
      <c r="E6" s="116"/>
      <c r="F6" s="116"/>
      <c r="G6" s="116"/>
      <c r="H6" s="116"/>
      <c r="I6" s="116"/>
      <c r="J6" s="116"/>
      <c r="K6" s="116"/>
      <c r="L6" s="117"/>
    </row>
    <row r="7" spans="1:12" ht="15" customHeight="1" x14ac:dyDescent="0.2">
      <c r="A7" s="115"/>
      <c r="B7" s="116"/>
      <c r="C7" s="116"/>
      <c r="D7" s="116"/>
      <c r="E7" s="116"/>
      <c r="F7" s="116"/>
      <c r="G7" s="116"/>
      <c r="H7" s="116"/>
      <c r="I7" s="116"/>
      <c r="J7" s="116"/>
      <c r="K7" s="116"/>
      <c r="L7" s="117"/>
    </row>
    <row r="8" spans="1:12" ht="15" customHeight="1" x14ac:dyDescent="0.2">
      <c r="A8" s="115"/>
      <c r="B8" s="116"/>
      <c r="C8" s="116"/>
      <c r="D8" s="116"/>
      <c r="E8" s="116"/>
      <c r="F8" s="116"/>
      <c r="G8" s="116"/>
      <c r="H8" s="116"/>
      <c r="I8" s="116"/>
      <c r="J8" s="116"/>
      <c r="K8" s="116"/>
      <c r="L8" s="117"/>
    </row>
    <row r="9" spans="1:12" ht="15" customHeight="1" x14ac:dyDescent="0.2">
      <c r="A9" s="115"/>
      <c r="B9" s="116"/>
      <c r="C9" s="116"/>
      <c r="D9" s="116"/>
      <c r="E9" s="116"/>
      <c r="F9" s="116"/>
      <c r="G9" s="116"/>
      <c r="H9" s="116"/>
      <c r="I9" s="116"/>
      <c r="J9" s="116"/>
      <c r="K9" s="116"/>
      <c r="L9" s="117"/>
    </row>
    <row r="10" spans="1:12" ht="15" customHeight="1" x14ac:dyDescent="0.2">
      <c r="A10" s="115"/>
      <c r="B10" s="116"/>
      <c r="C10" s="116"/>
      <c r="D10" s="116"/>
      <c r="E10" s="116"/>
      <c r="F10" s="116"/>
      <c r="G10" s="116"/>
      <c r="H10" s="116"/>
      <c r="I10" s="116"/>
      <c r="J10" s="116"/>
      <c r="K10" s="116"/>
      <c r="L10" s="117"/>
    </row>
    <row r="11" spans="1:12" ht="15" customHeight="1" x14ac:dyDescent="0.2">
      <c r="A11" s="115"/>
      <c r="B11" s="116"/>
      <c r="C11" s="116"/>
      <c r="D11" s="116"/>
      <c r="E11" s="116"/>
      <c r="F11" s="116"/>
      <c r="G11" s="116"/>
      <c r="H11" s="116"/>
      <c r="I11" s="116"/>
      <c r="J11" s="116"/>
      <c r="K11" s="116"/>
      <c r="L11" s="117"/>
    </row>
    <row r="12" spans="1:12" ht="15" customHeight="1" x14ac:dyDescent="0.2">
      <c r="A12" s="115"/>
      <c r="B12" s="116"/>
      <c r="C12" s="116"/>
      <c r="D12" s="116"/>
      <c r="E12" s="116"/>
      <c r="F12" s="116"/>
      <c r="G12" s="116"/>
      <c r="H12" s="116"/>
      <c r="I12" s="116"/>
      <c r="J12" s="116"/>
      <c r="K12" s="116"/>
      <c r="L12" s="117"/>
    </row>
    <row r="13" spans="1:12" ht="15" customHeight="1" x14ac:dyDescent="0.2">
      <c r="A13" s="115"/>
      <c r="B13" s="116"/>
      <c r="C13" s="116"/>
      <c r="D13" s="116"/>
      <c r="E13" s="116"/>
      <c r="F13" s="116"/>
      <c r="G13" s="116"/>
      <c r="H13" s="116"/>
      <c r="I13" s="116"/>
      <c r="J13" s="116"/>
      <c r="K13" s="116"/>
      <c r="L13" s="117"/>
    </row>
    <row r="14" spans="1:12" ht="55.5" customHeight="1" thickBot="1" x14ac:dyDescent="0.25">
      <c r="A14" s="118"/>
      <c r="B14" s="119"/>
      <c r="C14" s="119"/>
      <c r="D14" s="119"/>
      <c r="E14" s="119"/>
      <c r="F14" s="119"/>
      <c r="G14" s="119"/>
      <c r="H14" s="119"/>
      <c r="I14" s="119"/>
      <c r="J14" s="119"/>
      <c r="K14" s="119"/>
      <c r="L14" s="120"/>
    </row>
    <row r="15" spans="1:12" ht="15" customHeight="1" x14ac:dyDescent="0.2"/>
    <row r="16" spans="1:12" ht="15" customHeight="1" x14ac:dyDescent="0.2">
      <c r="A16" s="61"/>
    </row>
  </sheetData>
  <mergeCells count="1">
    <mergeCell ref="A3:L14"/>
  </mergeCells>
  <pageMargins left="0.70866141732283472" right="0.70866141732283472" top="0.74803149606299213" bottom="0.74803149606299213" header="0.31496062992125984" footer="0.31496062992125984"/>
  <pageSetup paperSize="9" scale="71" orientation="landscape" r:id="rId1"/>
  <headerFooter>
    <oddHeader>&amp;CDemande d'autorisation d'exploiter une installation de production électrique</oddHeader>
    <oddFooter>&amp;C&amp;D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8"/>
  <sheetViews>
    <sheetView zoomScaleNormal="100" workbookViewId="0">
      <selection activeCell="H15" sqref="H15"/>
    </sheetView>
  </sheetViews>
  <sheetFormatPr baseColWidth="10" defaultRowHeight="12.75" x14ac:dyDescent="0.2"/>
  <cols>
    <col min="1" max="1" width="46.7109375" customWidth="1"/>
    <col min="2" max="2" width="3.42578125" customWidth="1"/>
    <col min="3" max="3" width="70.42578125" customWidth="1"/>
  </cols>
  <sheetData>
    <row r="1" spans="1:3" ht="15.75" x14ac:dyDescent="0.25">
      <c r="A1" s="34" t="s">
        <v>172</v>
      </c>
      <c r="B1" s="34"/>
      <c r="C1" s="1"/>
    </row>
    <row r="3" spans="1:3" x14ac:dyDescent="0.2">
      <c r="A3" s="36" t="s">
        <v>46</v>
      </c>
      <c r="B3" s="36"/>
      <c r="C3" s="35"/>
    </row>
    <row r="4" spans="1:3" ht="13.5" thickBot="1" x14ac:dyDescent="0.25">
      <c r="A4" s="35"/>
      <c r="B4" s="35"/>
      <c r="C4" s="35"/>
    </row>
    <row r="5" spans="1:3" ht="13.5" thickBot="1" x14ac:dyDescent="0.25">
      <c r="A5" s="131" t="s">
        <v>43</v>
      </c>
      <c r="B5" s="132"/>
      <c r="C5" s="133"/>
    </row>
    <row r="6" spans="1:3" ht="32.25" customHeight="1" thickBot="1" x14ac:dyDescent="0.25">
      <c r="A6" s="123" t="s">
        <v>11</v>
      </c>
      <c r="B6" s="124"/>
      <c r="C6" s="63"/>
    </row>
    <row r="7" spans="1:3" ht="13.5" thickBot="1" x14ac:dyDescent="0.25">
      <c r="A7" s="123" t="s">
        <v>12</v>
      </c>
      <c r="B7" s="124"/>
      <c r="C7" s="63"/>
    </row>
    <row r="8" spans="1:3" ht="38.25" customHeight="1" thickBot="1" x14ac:dyDescent="0.25">
      <c r="A8" s="123" t="s">
        <v>0</v>
      </c>
      <c r="B8" s="124"/>
      <c r="C8" s="63"/>
    </row>
    <row r="9" spans="1:3" ht="13.5" thickBot="1" x14ac:dyDescent="0.25">
      <c r="A9" s="131" t="s">
        <v>44</v>
      </c>
      <c r="B9" s="132"/>
      <c r="C9" s="133"/>
    </row>
    <row r="10" spans="1:3" ht="27" customHeight="1" thickBot="1" x14ac:dyDescent="0.25">
      <c r="A10" s="123" t="s">
        <v>1</v>
      </c>
      <c r="B10" s="124"/>
      <c r="C10" s="63"/>
    </row>
    <row r="11" spans="1:3" ht="13.5" thickBot="1" x14ac:dyDescent="0.25">
      <c r="A11" s="123" t="s">
        <v>2</v>
      </c>
      <c r="B11" s="124"/>
      <c r="C11" s="63"/>
    </row>
    <row r="12" spans="1:3" ht="13.5" thickBot="1" x14ac:dyDescent="0.25">
      <c r="A12" s="131" t="s">
        <v>45</v>
      </c>
      <c r="B12" s="132"/>
      <c r="C12" s="133"/>
    </row>
    <row r="13" spans="1:3" ht="13.5" thickBot="1" x14ac:dyDescent="0.25">
      <c r="A13" s="123" t="s">
        <v>3</v>
      </c>
      <c r="B13" s="124"/>
      <c r="C13" s="63"/>
    </row>
    <row r="14" spans="1:3" ht="13.5" thickBot="1" x14ac:dyDescent="0.25">
      <c r="A14" s="123" t="s">
        <v>4</v>
      </c>
      <c r="B14" s="124"/>
      <c r="C14" s="63"/>
    </row>
    <row r="15" spans="1:3" ht="41.25" customHeight="1" thickBot="1" x14ac:dyDescent="0.25">
      <c r="A15" s="123" t="s">
        <v>5</v>
      </c>
      <c r="B15" s="124"/>
      <c r="C15" s="63"/>
    </row>
    <row r="16" spans="1:3" ht="13.5" thickBot="1" x14ac:dyDescent="0.25">
      <c r="A16" s="123" t="s">
        <v>6</v>
      </c>
      <c r="B16" s="124"/>
      <c r="C16" s="63"/>
    </row>
    <row r="17" spans="1:3" x14ac:dyDescent="0.2">
      <c r="A17" s="35"/>
      <c r="B17" s="35"/>
      <c r="C17" s="35"/>
    </row>
    <row r="18" spans="1:3" x14ac:dyDescent="0.2">
      <c r="A18" s="35"/>
      <c r="B18" s="35"/>
      <c r="C18" s="35"/>
    </row>
    <row r="19" spans="1:3" x14ac:dyDescent="0.2">
      <c r="A19" s="136" t="s">
        <v>8</v>
      </c>
      <c r="B19" s="136"/>
      <c r="C19" s="136"/>
    </row>
    <row r="20" spans="1:3" ht="38.25" customHeight="1" x14ac:dyDescent="0.2">
      <c r="A20" s="137" t="s">
        <v>79</v>
      </c>
      <c r="B20" s="137"/>
      <c r="C20" s="137"/>
    </row>
    <row r="21" spans="1:3" x14ac:dyDescent="0.2">
      <c r="A21" s="35"/>
      <c r="B21" s="35"/>
      <c r="C21" s="35"/>
    </row>
    <row r="22" spans="1:3" x14ac:dyDescent="0.2">
      <c r="A22" s="36" t="s">
        <v>47</v>
      </c>
      <c r="B22" s="36"/>
      <c r="C22" s="35"/>
    </row>
    <row r="23" spans="1:3" ht="13.5" thickBot="1" x14ac:dyDescent="0.25">
      <c r="A23" s="35"/>
      <c r="B23" s="35"/>
      <c r="C23" s="35"/>
    </row>
    <row r="24" spans="1:3" ht="13.5" thickBot="1" x14ac:dyDescent="0.25">
      <c r="A24" s="131" t="s">
        <v>48</v>
      </c>
      <c r="B24" s="132"/>
      <c r="C24" s="133"/>
    </row>
    <row r="25" spans="1:3" ht="29.25" customHeight="1" thickBot="1" x14ac:dyDescent="0.25">
      <c r="A25" s="123" t="s">
        <v>7</v>
      </c>
      <c r="B25" s="124"/>
      <c r="C25" s="63"/>
    </row>
    <row r="26" spans="1:3" ht="29.25" customHeight="1" thickBot="1" x14ac:dyDescent="0.25">
      <c r="A26" s="123" t="s">
        <v>83</v>
      </c>
      <c r="B26" s="124"/>
      <c r="C26" s="107"/>
    </row>
    <row r="27" spans="1:3" ht="29.25" customHeight="1" thickBot="1" x14ac:dyDescent="0.25">
      <c r="A27" s="123" t="s">
        <v>10</v>
      </c>
      <c r="B27" s="124"/>
      <c r="C27" s="107"/>
    </row>
    <row r="28" spans="1:3" ht="51" customHeight="1" thickBot="1" x14ac:dyDescent="0.25">
      <c r="A28" s="121" t="s">
        <v>9</v>
      </c>
      <c r="B28" s="62" t="s">
        <v>77</v>
      </c>
      <c r="C28" s="107"/>
    </row>
    <row r="29" spans="1:3" ht="51" customHeight="1" thickBot="1" x14ac:dyDescent="0.25">
      <c r="A29" s="122"/>
      <c r="B29" s="62" t="s">
        <v>78</v>
      </c>
      <c r="C29" s="107"/>
    </row>
    <row r="30" spans="1:3" ht="33" customHeight="1" thickBot="1" x14ac:dyDescent="0.25">
      <c r="A30" s="134" t="s">
        <v>84</v>
      </c>
      <c r="B30" s="135"/>
      <c r="C30" s="73"/>
    </row>
    <row r="31" spans="1:3" ht="33" customHeight="1" thickBot="1" x14ac:dyDescent="0.25">
      <c r="A31" s="127" t="s">
        <v>85</v>
      </c>
      <c r="B31" s="128"/>
      <c r="C31" s="73"/>
    </row>
    <row r="32" spans="1:3" ht="33" customHeight="1" thickBot="1" x14ac:dyDescent="0.25">
      <c r="A32" s="127" t="s">
        <v>86</v>
      </c>
      <c r="B32" s="128"/>
      <c r="C32" s="73"/>
    </row>
    <row r="33" spans="1:4" ht="33" customHeight="1" thickBot="1" x14ac:dyDescent="0.25">
      <c r="A33" s="127" t="s">
        <v>120</v>
      </c>
      <c r="B33" s="128"/>
      <c r="C33" s="73"/>
    </row>
    <row r="34" spans="1:4" ht="33" customHeight="1" thickBot="1" x14ac:dyDescent="0.25">
      <c r="A34" s="127" t="s">
        <v>121</v>
      </c>
      <c r="B34" s="128"/>
      <c r="C34" s="73"/>
    </row>
    <row r="35" spans="1:4" ht="33" customHeight="1" thickBot="1" x14ac:dyDescent="0.25">
      <c r="A35" s="127" t="s">
        <v>87</v>
      </c>
      <c r="B35" s="128"/>
      <c r="C35" s="73"/>
    </row>
    <row r="36" spans="1:4" ht="33" customHeight="1" thickBot="1" x14ac:dyDescent="0.25">
      <c r="A36" s="127" t="s">
        <v>88</v>
      </c>
      <c r="B36" s="128"/>
      <c r="C36" s="73"/>
    </row>
    <row r="37" spans="1:4" ht="33" customHeight="1" thickBot="1" x14ac:dyDescent="0.25">
      <c r="A37" s="127" t="s">
        <v>89</v>
      </c>
      <c r="B37" s="128"/>
      <c r="C37" s="73"/>
    </row>
    <row r="38" spans="1:4" ht="33" customHeight="1" thickBot="1" x14ac:dyDescent="0.25">
      <c r="A38" s="127" t="s">
        <v>90</v>
      </c>
      <c r="B38" s="128"/>
      <c r="C38" s="73"/>
    </row>
    <row r="39" spans="1:4" ht="33" customHeight="1" thickBot="1" x14ac:dyDescent="0.25">
      <c r="A39" s="127" t="s">
        <v>91</v>
      </c>
      <c r="B39" s="128"/>
      <c r="C39" s="73"/>
    </row>
    <row r="40" spans="1:4" ht="33" customHeight="1" thickBot="1" x14ac:dyDescent="0.25">
      <c r="A40" s="127" t="s">
        <v>92</v>
      </c>
      <c r="B40" s="128"/>
      <c r="C40" s="73"/>
    </row>
    <row r="41" spans="1:4" ht="42" customHeight="1" thickBot="1" x14ac:dyDescent="0.25">
      <c r="A41" s="129" t="s">
        <v>170</v>
      </c>
      <c r="B41" s="130"/>
      <c r="C41" s="85"/>
      <c r="D41" s="35"/>
    </row>
    <row r="42" spans="1:4" ht="33" customHeight="1" thickBot="1" x14ac:dyDescent="0.25">
      <c r="A42" s="127" t="s">
        <v>107</v>
      </c>
      <c r="B42" s="128"/>
      <c r="C42" s="73"/>
    </row>
    <row r="43" spans="1:4" ht="33" customHeight="1" thickBot="1" x14ac:dyDescent="0.25">
      <c r="A43" s="129" t="s">
        <v>171</v>
      </c>
      <c r="B43" s="130"/>
      <c r="C43" s="85"/>
      <c r="D43" s="35"/>
    </row>
    <row r="44" spans="1:4" ht="33" customHeight="1" thickBot="1" x14ac:dyDescent="0.25">
      <c r="A44" s="127" t="s">
        <v>99</v>
      </c>
      <c r="B44" s="128"/>
      <c r="C44" s="73"/>
    </row>
    <row r="45" spans="1:4" ht="42.75" customHeight="1" thickBot="1" x14ac:dyDescent="0.25">
      <c r="A45" s="125" t="s">
        <v>163</v>
      </c>
      <c r="B45" s="126"/>
      <c r="C45" s="64"/>
    </row>
    <row r="46" spans="1:4" ht="13.5" thickBot="1" x14ac:dyDescent="0.25">
      <c r="A46" s="129" t="s">
        <v>100</v>
      </c>
      <c r="B46" s="130"/>
      <c r="C46" s="85"/>
    </row>
    <row r="47" spans="1:4" ht="36" customHeight="1" thickBot="1" x14ac:dyDescent="0.25">
      <c r="A47" s="129" t="s">
        <v>101</v>
      </c>
      <c r="B47" s="130"/>
      <c r="C47" s="86"/>
    </row>
    <row r="48" spans="1:4" x14ac:dyDescent="0.2">
      <c r="A48" s="35"/>
      <c r="B48" s="35"/>
      <c r="C48" s="35"/>
    </row>
  </sheetData>
  <mergeCells count="37">
    <mergeCell ref="A16:B16"/>
    <mergeCell ref="A12:C12"/>
    <mergeCell ref="A24:C24"/>
    <mergeCell ref="A31:B31"/>
    <mergeCell ref="A47:B47"/>
    <mergeCell ref="A44:B44"/>
    <mergeCell ref="A42:B42"/>
    <mergeCell ref="A36:B36"/>
    <mergeCell ref="A30:B30"/>
    <mergeCell ref="A46:B46"/>
    <mergeCell ref="A32:B32"/>
    <mergeCell ref="A33:B33"/>
    <mergeCell ref="A34:B34"/>
    <mergeCell ref="A43:B43"/>
    <mergeCell ref="A19:C19"/>
    <mergeCell ref="A20:C20"/>
    <mergeCell ref="A10:B10"/>
    <mergeCell ref="A11:B11"/>
    <mergeCell ref="A13:B13"/>
    <mergeCell ref="A14:B14"/>
    <mergeCell ref="A15:B15"/>
    <mergeCell ref="A5:C5"/>
    <mergeCell ref="A9:C9"/>
    <mergeCell ref="A6:B6"/>
    <mergeCell ref="A7:B7"/>
    <mergeCell ref="A8:B8"/>
    <mergeCell ref="A28:A29"/>
    <mergeCell ref="A27:B27"/>
    <mergeCell ref="A26:B26"/>
    <mergeCell ref="A25:B25"/>
    <mergeCell ref="A45:B45"/>
    <mergeCell ref="A35:B35"/>
    <mergeCell ref="A41:B41"/>
    <mergeCell ref="A40:B40"/>
    <mergeCell ref="A39:B39"/>
    <mergeCell ref="A38:B38"/>
    <mergeCell ref="A37:B37"/>
  </mergeCells>
  <phoneticPr fontId="3" type="noConversion"/>
  <pageMargins left="0.78740157480314965" right="0.78740157480314965" top="0.98425196850393704" bottom="0.98425196850393704" header="0.51181102362204722" footer="0.51181102362204722"/>
  <pageSetup paperSize="9" scale="72" fitToHeight="2" orientation="portrait" r:id="rId1"/>
  <headerFooter alignWithMargins="0">
    <oddHeader>&amp;C&amp;"Arial,Italique"Demande d'autorisation d'exploiter une installation de production électrique</oddHeader>
    <oddFooter>&amp;C&amp;D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7"/>
  <sheetViews>
    <sheetView topLeftCell="A31" zoomScaleNormal="100" workbookViewId="0">
      <selection activeCell="C44" sqref="C44"/>
    </sheetView>
  </sheetViews>
  <sheetFormatPr baseColWidth="10" defaultColWidth="11.42578125" defaultRowHeight="12.75" x14ac:dyDescent="0.2"/>
  <cols>
    <col min="1" max="1" width="11.42578125" style="27"/>
    <col min="2" max="2" width="50.85546875" style="27" customWidth="1"/>
    <col min="3" max="3" width="13.140625" style="27" customWidth="1"/>
    <col min="4" max="4" width="42" style="27" customWidth="1"/>
    <col min="5" max="5" width="26.140625" style="27" customWidth="1"/>
    <col min="6" max="16384" width="11.42578125" style="27"/>
  </cols>
  <sheetData>
    <row r="1" spans="1:5" customFormat="1" ht="15.75" x14ac:dyDescent="0.25">
      <c r="A1" s="34" t="s">
        <v>173</v>
      </c>
      <c r="B1" s="1"/>
    </row>
    <row r="3" spans="1:5" customFormat="1" ht="12.75" customHeight="1" x14ac:dyDescent="0.3">
      <c r="A3" s="1" t="s">
        <v>50</v>
      </c>
      <c r="B3" s="39"/>
      <c r="C3" s="35"/>
      <c r="D3" s="35"/>
      <c r="E3" s="35"/>
    </row>
    <row r="4" spans="1:5" customFormat="1" ht="3.75" customHeight="1" x14ac:dyDescent="0.2">
      <c r="A4" s="1"/>
      <c r="B4" s="39"/>
      <c r="C4" s="35"/>
      <c r="D4" s="35"/>
      <c r="E4" s="35"/>
    </row>
    <row r="5" spans="1:5" customFormat="1" x14ac:dyDescent="0.2">
      <c r="A5" s="50" t="s">
        <v>68</v>
      </c>
    </row>
    <row r="6" spans="1:5" customFormat="1" ht="14.25" x14ac:dyDescent="0.2">
      <c r="A6" s="3"/>
      <c r="B6" t="s">
        <v>13</v>
      </c>
    </row>
    <row r="7" spans="1:5" customFormat="1" ht="14.25" x14ac:dyDescent="0.2">
      <c r="A7" s="4"/>
      <c r="B7" t="s">
        <v>14</v>
      </c>
    </row>
    <row r="8" spans="1:5" ht="13.5" thickBot="1" x14ac:dyDescent="0.25"/>
    <row r="9" spans="1:5" customFormat="1" ht="15" customHeight="1" x14ac:dyDescent="0.2">
      <c r="A9" s="138" t="s">
        <v>51</v>
      </c>
      <c r="B9" s="139"/>
      <c r="C9" s="139"/>
      <c r="D9" s="139"/>
      <c r="E9" s="140"/>
    </row>
    <row r="10" spans="1:5" customFormat="1" ht="39.75" customHeight="1" thickBot="1" x14ac:dyDescent="0.25">
      <c r="A10" s="141"/>
      <c r="B10" s="142"/>
      <c r="C10" s="142"/>
      <c r="D10" s="142"/>
      <c r="E10" s="143"/>
    </row>
    <row r="11" spans="1:5" s="42" customFormat="1" ht="39.75" customHeight="1" x14ac:dyDescent="0.2">
      <c r="A11" s="41"/>
      <c r="B11" s="41"/>
      <c r="C11" s="41"/>
      <c r="D11" s="41"/>
      <c r="E11" s="41"/>
    </row>
    <row r="12" spans="1:5" customFormat="1" ht="27" customHeight="1" x14ac:dyDescent="0.2">
      <c r="A12" s="87" t="s">
        <v>102</v>
      </c>
      <c r="B12" s="84"/>
      <c r="C12" s="84"/>
      <c r="D12" s="84"/>
      <c r="E12" s="84"/>
    </row>
    <row r="13" spans="1:5" s="42" customFormat="1" ht="12.75" customHeight="1" x14ac:dyDescent="0.2">
      <c r="A13" s="41"/>
      <c r="B13" s="41"/>
      <c r="C13" s="41"/>
      <c r="D13" s="41"/>
      <c r="E13" s="41"/>
    </row>
    <row r="14" spans="1:5" x14ac:dyDescent="0.2">
      <c r="B14" s="28" t="s">
        <v>16</v>
      </c>
      <c r="C14" s="29"/>
    </row>
    <row r="15" spans="1:5" x14ac:dyDescent="0.2">
      <c r="B15" s="28" t="s">
        <v>18</v>
      </c>
      <c r="C15" s="29"/>
    </row>
    <row r="17" spans="2:6" ht="38.25" x14ac:dyDescent="0.2">
      <c r="B17" s="37" t="s">
        <v>40</v>
      </c>
      <c r="C17" s="37" t="s">
        <v>39</v>
      </c>
      <c r="D17" s="37" t="s">
        <v>17</v>
      </c>
      <c r="E17" s="45" t="s">
        <v>105</v>
      </c>
      <c r="F17" s="46" t="s">
        <v>17</v>
      </c>
    </row>
    <row r="18" spans="2:6" ht="25.5" x14ac:dyDescent="0.2">
      <c r="B18" s="38" t="s">
        <v>58</v>
      </c>
      <c r="C18" s="89"/>
      <c r="D18" s="31" t="e">
        <f>C18/$C$14</f>
        <v>#DIV/0!</v>
      </c>
      <c r="E18" s="29"/>
      <c r="F18" s="31" t="e">
        <f>E18/C18</f>
        <v>#DIV/0!</v>
      </c>
    </row>
    <row r="19" spans="2:6" ht="38.25" x14ac:dyDescent="0.2">
      <c r="B19" s="38" t="s">
        <v>59</v>
      </c>
      <c r="C19" s="89"/>
      <c r="D19" s="31" t="e">
        <f t="shared" ref="D19:D30" si="0">C19/$C$14</f>
        <v>#DIV/0!</v>
      </c>
      <c r="E19" s="29"/>
      <c r="F19" s="31" t="e">
        <f>E19/C19</f>
        <v>#DIV/0!</v>
      </c>
    </row>
    <row r="20" spans="2:6" x14ac:dyDescent="0.2">
      <c r="B20" s="38" t="s">
        <v>42</v>
      </c>
      <c r="C20" s="89"/>
      <c r="D20" s="31" t="e">
        <f t="shared" si="0"/>
        <v>#DIV/0!</v>
      </c>
      <c r="E20" s="29"/>
      <c r="F20" s="31" t="e">
        <f t="shared" ref="F20:F31" si="1">E20/C20</f>
        <v>#DIV/0!</v>
      </c>
    </row>
    <row r="21" spans="2:6" x14ac:dyDescent="0.2">
      <c r="B21" s="38" t="s">
        <v>103</v>
      </c>
      <c r="C21" s="89"/>
      <c r="D21" s="31" t="e">
        <f t="shared" si="0"/>
        <v>#DIV/0!</v>
      </c>
      <c r="E21" s="29"/>
      <c r="F21" s="31" t="e">
        <f t="shared" si="1"/>
        <v>#DIV/0!</v>
      </c>
    </row>
    <row r="22" spans="2:6" x14ac:dyDescent="0.2">
      <c r="B22" s="88" t="s">
        <v>113</v>
      </c>
      <c r="C22" s="29"/>
      <c r="D22" s="31" t="e">
        <f t="shared" si="0"/>
        <v>#DIV/0!</v>
      </c>
      <c r="E22" s="29"/>
      <c r="F22" s="31" t="e">
        <f t="shared" si="1"/>
        <v>#DIV/0!</v>
      </c>
    </row>
    <row r="23" spans="2:6" x14ac:dyDescent="0.2">
      <c r="B23" s="88" t="s">
        <v>104</v>
      </c>
      <c r="C23" s="29"/>
      <c r="D23" s="31" t="e">
        <f t="shared" si="0"/>
        <v>#DIV/0!</v>
      </c>
      <c r="E23" s="29"/>
      <c r="F23" s="31" t="e">
        <f t="shared" si="1"/>
        <v>#DIV/0!</v>
      </c>
    </row>
    <row r="24" spans="2:6" x14ac:dyDescent="0.2">
      <c r="B24" s="88" t="s">
        <v>115</v>
      </c>
      <c r="C24" s="29"/>
      <c r="D24" s="31" t="e">
        <f t="shared" si="0"/>
        <v>#DIV/0!</v>
      </c>
      <c r="E24" s="29"/>
      <c r="F24" s="31" t="e">
        <f t="shared" si="1"/>
        <v>#DIV/0!</v>
      </c>
    </row>
    <row r="25" spans="2:6" x14ac:dyDescent="0.2">
      <c r="B25" s="88" t="s">
        <v>116</v>
      </c>
      <c r="C25" s="29"/>
      <c r="D25" s="31" t="e">
        <f t="shared" si="0"/>
        <v>#DIV/0!</v>
      </c>
      <c r="E25" s="29"/>
      <c r="F25" s="31" t="e">
        <f t="shared" si="1"/>
        <v>#DIV/0!</v>
      </c>
    </row>
    <row r="26" spans="2:6" x14ac:dyDescent="0.2">
      <c r="B26" s="88" t="s">
        <v>114</v>
      </c>
      <c r="C26" s="29"/>
      <c r="D26" s="31" t="e">
        <f t="shared" si="0"/>
        <v>#DIV/0!</v>
      </c>
      <c r="E26" s="29"/>
      <c r="F26" s="31" t="e">
        <f>E26/C26</f>
        <v>#DIV/0!</v>
      </c>
    </row>
    <row r="27" spans="2:6" ht="25.5" x14ac:dyDescent="0.2">
      <c r="B27" s="38" t="s">
        <v>60</v>
      </c>
      <c r="C27" s="89"/>
      <c r="D27" s="31" t="e">
        <f t="shared" si="0"/>
        <v>#DIV/0!</v>
      </c>
      <c r="E27" s="29"/>
      <c r="F27" s="31" t="e">
        <f t="shared" si="1"/>
        <v>#DIV/0!</v>
      </c>
    </row>
    <row r="28" spans="2:6" x14ac:dyDescent="0.2">
      <c r="B28" s="88" t="s">
        <v>117</v>
      </c>
      <c r="C28" s="29"/>
      <c r="D28" s="31" t="e">
        <f t="shared" ref="D28:D29" si="2">C28/$C$14</f>
        <v>#DIV/0!</v>
      </c>
      <c r="E28" s="29"/>
      <c r="F28" s="31" t="e">
        <f t="shared" ref="F28:F29" si="3">E28/C28</f>
        <v>#DIV/0!</v>
      </c>
    </row>
    <row r="29" spans="2:6" x14ac:dyDescent="0.2">
      <c r="B29" s="88" t="s">
        <v>118</v>
      </c>
      <c r="C29" s="29"/>
      <c r="D29" s="31" t="e">
        <f t="shared" si="2"/>
        <v>#DIV/0!</v>
      </c>
      <c r="E29" s="29"/>
      <c r="F29" s="31" t="e">
        <f t="shared" si="3"/>
        <v>#DIV/0!</v>
      </c>
    </row>
    <row r="30" spans="2:6" s="66" customFormat="1" x14ac:dyDescent="0.2">
      <c r="B30" s="88" t="s">
        <v>119</v>
      </c>
      <c r="C30" s="65"/>
      <c r="D30" s="68" t="e">
        <f t="shared" si="0"/>
        <v>#DIV/0!</v>
      </c>
      <c r="E30" s="65"/>
      <c r="F30" s="68" t="e">
        <f t="shared" si="1"/>
        <v>#DIV/0!</v>
      </c>
    </row>
    <row r="31" spans="2:6" x14ac:dyDescent="0.2">
      <c r="B31" s="38" t="s">
        <v>61</v>
      </c>
      <c r="C31" s="29"/>
      <c r="D31" s="31" t="e">
        <f>C31/$C$14</f>
        <v>#DIV/0!</v>
      </c>
      <c r="E31" s="29"/>
      <c r="F31" s="31" t="e">
        <f t="shared" si="1"/>
        <v>#DIV/0!</v>
      </c>
    </row>
    <row r="32" spans="2:6" ht="25.5" x14ac:dyDescent="0.2">
      <c r="B32" s="38" t="s">
        <v>63</v>
      </c>
      <c r="C32" s="29"/>
      <c r="D32" s="31" t="e">
        <f t="shared" ref="D32:D34" si="4">C32/$C$14</f>
        <v>#DIV/0!</v>
      </c>
      <c r="E32" s="29"/>
      <c r="F32" s="31" t="e">
        <f t="shared" ref="F32:F34" si="5">E32/C32</f>
        <v>#DIV/0!</v>
      </c>
    </row>
    <row r="33" spans="1:6" x14ac:dyDescent="0.2">
      <c r="B33" s="67" t="s">
        <v>32</v>
      </c>
      <c r="C33" s="29"/>
      <c r="D33" s="31" t="e">
        <f t="shared" si="4"/>
        <v>#DIV/0!</v>
      </c>
      <c r="E33" s="29"/>
      <c r="F33" s="31" t="e">
        <f t="shared" si="5"/>
        <v>#DIV/0!</v>
      </c>
    </row>
    <row r="34" spans="1:6" x14ac:dyDescent="0.2">
      <c r="B34" s="38" t="s">
        <v>64</v>
      </c>
      <c r="C34" s="29"/>
      <c r="D34" s="31" t="e">
        <f t="shared" si="4"/>
        <v>#DIV/0!</v>
      </c>
      <c r="E34" s="29"/>
      <c r="F34" s="31" t="e">
        <f t="shared" si="5"/>
        <v>#DIV/0!</v>
      </c>
    </row>
    <row r="35" spans="1:6" x14ac:dyDescent="0.2">
      <c r="B35" s="37" t="s">
        <v>19</v>
      </c>
      <c r="C35" s="32">
        <f>C18+C19+C20+C21+C27+C31+C32+C33+C34</f>
        <v>0</v>
      </c>
      <c r="D35" s="33" t="e">
        <f>C35/$C$14</f>
        <v>#DIV/0!</v>
      </c>
      <c r="E35" s="32">
        <f>E18+E19+E20+E21+E27+E31+E32+E33+E34</f>
        <v>0</v>
      </c>
      <c r="F35" s="31" t="e">
        <f>E35/C32</f>
        <v>#DIV/0!</v>
      </c>
    </row>
    <row r="36" spans="1:6" x14ac:dyDescent="0.2">
      <c r="C36" s="30"/>
    </row>
    <row r="37" spans="1:6" x14ac:dyDescent="0.2">
      <c r="B37" s="28" t="s">
        <v>80</v>
      </c>
      <c r="C37" s="71" t="e">
        <f>C35/'Plan d''affaires'!C30</f>
        <v>#DIV/0!</v>
      </c>
    </row>
    <row r="38" spans="1:6" x14ac:dyDescent="0.2">
      <c r="B38" s="28" t="s">
        <v>97</v>
      </c>
      <c r="C38" s="71" t="e">
        <f>E35/'Plan d''affaires'!C30</f>
        <v>#DIV/0!</v>
      </c>
    </row>
    <row r="42" spans="1:6" x14ac:dyDescent="0.2">
      <c r="A42" s="59" t="s">
        <v>65</v>
      </c>
    </row>
    <row r="43" spans="1:6" x14ac:dyDescent="0.2">
      <c r="A43" s="1"/>
    </row>
    <row r="44" spans="1:6" ht="25.5" x14ac:dyDescent="0.2">
      <c r="B44" s="38" t="s">
        <v>62</v>
      </c>
      <c r="C44" s="29"/>
      <c r="D44" s="31" t="e">
        <f>C44/$C$14</f>
        <v>#DIV/0!</v>
      </c>
    </row>
    <row r="46" spans="1:6" ht="25.5" x14ac:dyDescent="0.2">
      <c r="B46" s="37" t="s">
        <v>66</v>
      </c>
      <c r="C46" s="37" t="s">
        <v>39</v>
      </c>
      <c r="D46" s="47" t="s">
        <v>67</v>
      </c>
    </row>
    <row r="47" spans="1:6" x14ac:dyDescent="0.2">
      <c r="B47" s="70"/>
      <c r="C47" s="72"/>
      <c r="D47" s="44"/>
    </row>
    <row r="48" spans="1:6" x14ac:dyDescent="0.2">
      <c r="B48" s="70"/>
      <c r="C48" s="72"/>
      <c r="D48" s="44"/>
    </row>
    <row r="49" spans="1:4" x14ac:dyDescent="0.2">
      <c r="B49" s="70"/>
      <c r="C49" s="72"/>
      <c r="D49" s="44"/>
    </row>
    <row r="50" spans="1:4" x14ac:dyDescent="0.2">
      <c r="B50" s="48"/>
      <c r="C50" s="48"/>
      <c r="D50" s="48"/>
    </row>
    <row r="51" spans="1:4" x14ac:dyDescent="0.2">
      <c r="B51" s="48"/>
      <c r="C51" s="48"/>
      <c r="D51" s="48"/>
    </row>
    <row r="52" spans="1:4" x14ac:dyDescent="0.2">
      <c r="B52" s="48"/>
      <c r="C52" s="48"/>
      <c r="D52" s="48"/>
    </row>
    <row r="53" spans="1:4" x14ac:dyDescent="0.2">
      <c r="B53" s="48"/>
      <c r="C53" s="48"/>
      <c r="D53" s="48"/>
    </row>
    <row r="54" spans="1:4" x14ac:dyDescent="0.2">
      <c r="B54" s="48"/>
      <c r="C54" s="48"/>
      <c r="D54" s="48"/>
    </row>
    <row r="55" spans="1:4" x14ac:dyDescent="0.2">
      <c r="B55" s="48"/>
      <c r="C55" s="48"/>
      <c r="D55" s="48"/>
    </row>
    <row r="56" spans="1:4" x14ac:dyDescent="0.2">
      <c r="B56" s="48"/>
      <c r="C56" s="48"/>
      <c r="D56" s="48"/>
    </row>
    <row r="57" spans="1:4" x14ac:dyDescent="0.2">
      <c r="B57" s="48"/>
      <c r="C57" s="48"/>
      <c r="D57" s="48"/>
    </row>
    <row r="59" spans="1:4" x14ac:dyDescent="0.2">
      <c r="A59"/>
      <c r="B59"/>
      <c r="C59"/>
    </row>
    <row r="60" spans="1:4" x14ac:dyDescent="0.2">
      <c r="A60"/>
      <c r="B60"/>
      <c r="C60"/>
    </row>
    <row r="61" spans="1:4" customFormat="1" ht="30" customHeight="1" x14ac:dyDescent="0.2"/>
    <row r="62" spans="1:4" customFormat="1" x14ac:dyDescent="0.2"/>
    <row r="63" spans="1:4" customFormat="1" x14ac:dyDescent="0.2"/>
    <row r="64" spans="1:4" customFormat="1" x14ac:dyDescent="0.2"/>
    <row r="65" spans="1:3" customFormat="1" x14ac:dyDescent="0.2"/>
    <row r="66" spans="1:3" x14ac:dyDescent="0.2">
      <c r="A66"/>
      <c r="B66"/>
      <c r="C66"/>
    </row>
    <row r="67" spans="1:3" x14ac:dyDescent="0.2">
      <c r="A67"/>
      <c r="B67"/>
      <c r="C67"/>
    </row>
  </sheetData>
  <mergeCells count="1">
    <mergeCell ref="A9:E10"/>
  </mergeCells>
  <pageMargins left="0.70866141732283472" right="0.70866141732283472" top="0.74803149606299213" bottom="0.74803149606299213" header="0.31496062992125984" footer="0.31496062992125984"/>
  <pageSetup paperSize="9" scale="65" orientation="landscape" r:id="rId1"/>
  <headerFooter>
    <oddFooter>&amp;C&amp;D</oddFooter>
  </headerFooter>
  <legacyDrawing r:id="rId2"/>
  <extLst>
    <ext xmlns:x14="http://schemas.microsoft.com/office/spreadsheetml/2009/9/main" uri="{78C0D931-6437-407d-A8EE-F0AAD7539E65}">
      <x14:conditionalFormattings>
        <x14:conditionalFormatting xmlns:xm="http://schemas.microsoft.com/office/excel/2006/main">
          <x14:cfRule type="iconSet" priority="6" id="{599B179F-6449-4729-BBD3-68D8D08ABFC4}">
            <x14:iconSet iconSet="3Symbols2" custom="1">
              <x14:cfvo type="percent">
                <xm:f>0</xm:f>
              </x14:cfvo>
              <x14:cfvo type="percent">
                <xm:f>100</xm:f>
              </x14:cfvo>
              <x14:cfvo type="percent" gte="0">
                <xm:f>100</xm:f>
              </x14:cfvo>
              <x14:cfIcon iconSet="3Symbols2" iconId="0"/>
              <x14:cfIcon iconSet="3Symbols2" iconId="2"/>
              <x14:cfIcon iconSet="3Symbols2" iconId="0"/>
            </x14:iconSet>
          </x14:cfRule>
          <xm:sqref>D35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72"/>
  <sheetViews>
    <sheetView zoomScaleNormal="100" workbookViewId="0">
      <selection activeCell="E30" sqref="E30"/>
    </sheetView>
  </sheetViews>
  <sheetFormatPr baseColWidth="10" defaultRowHeight="12.75" x14ac:dyDescent="0.2"/>
  <cols>
    <col min="2" max="2" width="57" bestFit="1" customWidth="1"/>
    <col min="3" max="3" width="11.7109375" bestFit="1" customWidth="1"/>
    <col min="4" max="4" width="12.42578125" customWidth="1"/>
    <col min="5" max="5" width="30.42578125" customWidth="1"/>
  </cols>
  <sheetData>
    <row r="1" spans="1:6" ht="15.75" x14ac:dyDescent="0.25">
      <c r="A1" s="34" t="s">
        <v>174</v>
      </c>
      <c r="B1" s="1"/>
    </row>
    <row r="3" spans="1:6" x14ac:dyDescent="0.2">
      <c r="A3" s="59" t="s">
        <v>131</v>
      </c>
      <c r="B3" s="35"/>
      <c r="C3" s="35"/>
      <c r="D3" s="35"/>
      <c r="E3" s="35"/>
      <c r="F3" s="35"/>
    </row>
    <row r="4" spans="1:6" ht="5.25" customHeight="1" x14ac:dyDescent="0.2">
      <c r="A4" s="1"/>
      <c r="B4" s="35"/>
      <c r="C4" s="35"/>
      <c r="D4" s="35"/>
      <c r="E4" s="35"/>
      <c r="F4" s="35"/>
    </row>
    <row r="5" spans="1:6" x14ac:dyDescent="0.2">
      <c r="A5" s="50" t="s">
        <v>68</v>
      </c>
    </row>
    <row r="6" spans="1:6" ht="14.25" x14ac:dyDescent="0.2">
      <c r="A6" s="3"/>
      <c r="B6" t="s">
        <v>13</v>
      </c>
    </row>
    <row r="7" spans="1:6" ht="14.25" x14ac:dyDescent="0.2">
      <c r="A7" s="4"/>
      <c r="B7" t="s">
        <v>14</v>
      </c>
    </row>
    <row r="8" spans="1:6" ht="13.5" thickBot="1" x14ac:dyDescent="0.25">
      <c r="A8" s="1"/>
      <c r="B8" s="35"/>
      <c r="C8" s="35"/>
      <c r="D8" s="35"/>
      <c r="E8" s="35"/>
      <c r="F8" s="35"/>
    </row>
    <row r="9" spans="1:6" ht="15" customHeight="1" x14ac:dyDescent="0.2">
      <c r="A9" s="138" t="s">
        <v>164</v>
      </c>
      <c r="B9" s="139"/>
      <c r="C9" s="139"/>
      <c r="D9" s="139"/>
      <c r="E9" s="139"/>
      <c r="F9" s="140"/>
    </row>
    <row r="10" spans="1:6" ht="12.75" customHeight="1" x14ac:dyDescent="0.2">
      <c r="A10" s="144"/>
      <c r="B10" s="145"/>
      <c r="C10" s="145"/>
      <c r="D10" s="145"/>
      <c r="E10" s="145"/>
      <c r="F10" s="146"/>
    </row>
    <row r="11" spans="1:6" ht="12.75" customHeight="1" x14ac:dyDescent="0.2">
      <c r="A11" s="144"/>
      <c r="B11" s="145"/>
      <c r="C11" s="145"/>
      <c r="D11" s="145"/>
      <c r="E11" s="145"/>
      <c r="F11" s="146"/>
    </row>
    <row r="12" spans="1:6" ht="12.75" customHeight="1" x14ac:dyDescent="0.2">
      <c r="A12" s="144"/>
      <c r="B12" s="145"/>
      <c r="C12" s="145"/>
      <c r="D12" s="145"/>
      <c r="E12" s="145"/>
      <c r="F12" s="146"/>
    </row>
    <row r="13" spans="1:6" ht="27.75" customHeight="1" thickBot="1" x14ac:dyDescent="0.25">
      <c r="A13" s="141"/>
      <c r="B13" s="142"/>
      <c r="C13" s="142"/>
      <c r="D13" s="142"/>
      <c r="E13" s="142"/>
      <c r="F13" s="143"/>
    </row>
    <row r="14" spans="1:6" ht="12.75" customHeight="1" x14ac:dyDescent="0.2">
      <c r="A14" s="40"/>
      <c r="B14" s="40"/>
      <c r="C14" s="40"/>
      <c r="D14" s="40"/>
      <c r="E14" s="40"/>
      <c r="F14" s="40"/>
    </row>
    <row r="15" spans="1:6" ht="40.5" customHeight="1" x14ac:dyDescent="0.2">
      <c r="B15" s="37" t="s">
        <v>40</v>
      </c>
      <c r="C15" s="37" t="s">
        <v>41</v>
      </c>
      <c r="D15" s="37" t="s">
        <v>17</v>
      </c>
      <c r="E15" s="45" t="s">
        <v>57</v>
      </c>
      <c r="F15" s="46" t="s">
        <v>17</v>
      </c>
    </row>
    <row r="16" spans="1:6" ht="12.75" customHeight="1" x14ac:dyDescent="0.2">
      <c r="A16" s="35" t="s">
        <v>150</v>
      </c>
      <c r="B16" s="28" t="s">
        <v>169</v>
      </c>
      <c r="C16" s="29"/>
      <c r="D16" s="31" t="e">
        <f t="shared" ref="D16:D22" si="0">C16/$C$22</f>
        <v>#DIV/0!</v>
      </c>
      <c r="E16" s="29"/>
      <c r="F16" s="31" t="e">
        <f>E16/C16</f>
        <v>#DIV/0!</v>
      </c>
    </row>
    <row r="17" spans="1:6" ht="13.5" customHeight="1" x14ac:dyDescent="0.2">
      <c r="B17" s="28" t="s">
        <v>52</v>
      </c>
      <c r="C17" s="29"/>
      <c r="D17" s="31" t="e">
        <f t="shared" si="0"/>
        <v>#DIV/0!</v>
      </c>
      <c r="E17" s="29"/>
      <c r="F17" s="31" t="e">
        <f t="shared" ref="F17:F21" si="1">E17/C17</f>
        <v>#DIV/0!</v>
      </c>
    </row>
    <row r="18" spans="1:6" x14ac:dyDescent="0.2">
      <c r="B18" s="28" t="s">
        <v>32</v>
      </c>
      <c r="C18" s="29"/>
      <c r="D18" s="31" t="e">
        <f t="shared" si="0"/>
        <v>#DIV/0!</v>
      </c>
      <c r="E18" s="29"/>
      <c r="F18" s="31" t="e">
        <f t="shared" si="1"/>
        <v>#DIV/0!</v>
      </c>
    </row>
    <row r="19" spans="1:6" x14ac:dyDescent="0.2">
      <c r="B19" s="28" t="s">
        <v>34</v>
      </c>
      <c r="C19" s="29"/>
      <c r="D19" s="31" t="e">
        <f t="shared" si="0"/>
        <v>#DIV/0!</v>
      </c>
      <c r="E19" s="29"/>
      <c r="F19" s="31" t="e">
        <f t="shared" si="1"/>
        <v>#DIV/0!</v>
      </c>
    </row>
    <row r="20" spans="1:6" x14ac:dyDescent="0.2">
      <c r="B20" s="28" t="s">
        <v>53</v>
      </c>
      <c r="C20" s="29"/>
      <c r="D20" s="31" t="e">
        <f t="shared" si="0"/>
        <v>#DIV/0!</v>
      </c>
      <c r="E20" s="29"/>
      <c r="F20" s="31" t="e">
        <f t="shared" si="1"/>
        <v>#DIV/0!</v>
      </c>
    </row>
    <row r="21" spans="1:6" ht="25.5" x14ac:dyDescent="0.2">
      <c r="B21" s="38" t="s">
        <v>165</v>
      </c>
      <c r="C21" s="29"/>
      <c r="D21" s="31" t="e">
        <f t="shared" si="0"/>
        <v>#DIV/0!</v>
      </c>
      <c r="E21" s="29"/>
      <c r="F21" s="31" t="e">
        <f t="shared" si="1"/>
        <v>#DIV/0!</v>
      </c>
    </row>
    <row r="22" spans="1:6" x14ac:dyDescent="0.2">
      <c r="B22" s="28" t="s">
        <v>19</v>
      </c>
      <c r="C22" s="32">
        <f>SUM(C16:C21)</f>
        <v>0</v>
      </c>
      <c r="D22" s="31" t="e">
        <f t="shared" si="0"/>
        <v>#DIV/0!</v>
      </c>
      <c r="E22" s="32">
        <f>SUM(E16:E21)</f>
        <v>0</v>
      </c>
      <c r="F22" s="31" t="e">
        <f>E22/C22</f>
        <v>#DIV/0!</v>
      </c>
    </row>
    <row r="23" spans="1:6" x14ac:dyDescent="0.2">
      <c r="A23" s="35"/>
      <c r="E23" s="35"/>
      <c r="F23" s="35"/>
    </row>
    <row r="24" spans="1:6" x14ac:dyDescent="0.2">
      <c r="A24" s="35"/>
      <c r="B24" s="28" t="s">
        <v>95</v>
      </c>
      <c r="C24" s="71">
        <f>C22</f>
        <v>0</v>
      </c>
      <c r="E24" s="35"/>
      <c r="F24" s="35"/>
    </row>
    <row r="25" spans="1:6" x14ac:dyDescent="0.2">
      <c r="A25" s="35"/>
      <c r="B25" s="28" t="s">
        <v>96</v>
      </c>
      <c r="C25" s="71">
        <f>E22</f>
        <v>0</v>
      </c>
      <c r="E25" s="35"/>
      <c r="F25" s="35"/>
    </row>
    <row r="26" spans="1:6" x14ac:dyDescent="0.2">
      <c r="A26" s="35"/>
      <c r="E26" s="35"/>
      <c r="F26" s="35"/>
    </row>
    <row r="27" spans="1:6" x14ac:dyDescent="0.2">
      <c r="A27" s="1" t="s">
        <v>54</v>
      </c>
    </row>
    <row r="29" spans="1:6" x14ac:dyDescent="0.2">
      <c r="B29" s="37" t="s">
        <v>56</v>
      </c>
      <c r="C29" s="37" t="s">
        <v>41</v>
      </c>
      <c r="D29" s="37" t="s">
        <v>55</v>
      </c>
    </row>
    <row r="30" spans="1:6" x14ac:dyDescent="0.2">
      <c r="B30" s="43"/>
      <c r="C30" s="43"/>
      <c r="D30" s="43"/>
    </row>
    <row r="31" spans="1:6" x14ac:dyDescent="0.2">
      <c r="B31" s="44"/>
      <c r="C31" s="43"/>
      <c r="D31" s="43"/>
    </row>
    <row r="32" spans="1:6" x14ac:dyDescent="0.2">
      <c r="B32" s="43"/>
      <c r="C32" s="43"/>
      <c r="D32" s="43"/>
    </row>
    <row r="33" spans="1:4" x14ac:dyDescent="0.2">
      <c r="B33" s="43"/>
      <c r="C33" s="43"/>
      <c r="D33" s="43"/>
    </row>
    <row r="34" spans="1:4" x14ac:dyDescent="0.2">
      <c r="B34" s="43"/>
      <c r="C34" s="43"/>
      <c r="D34" s="43"/>
    </row>
    <row r="35" spans="1:4" x14ac:dyDescent="0.2">
      <c r="B35" s="43"/>
      <c r="C35" s="43"/>
      <c r="D35" s="43"/>
    </row>
    <row r="36" spans="1:4" x14ac:dyDescent="0.2">
      <c r="B36" s="43"/>
      <c r="C36" s="43"/>
      <c r="D36" s="43"/>
    </row>
    <row r="39" spans="1:4" x14ac:dyDescent="0.2">
      <c r="A39" s="35"/>
    </row>
    <row r="170" spans="1:1" hidden="1" x14ac:dyDescent="0.2"/>
    <row r="171" spans="1:1" hidden="1" x14ac:dyDescent="0.2">
      <c r="A171" s="35" t="s">
        <v>82</v>
      </c>
    </row>
    <row r="172" spans="1:1" hidden="1" x14ac:dyDescent="0.2">
      <c r="A172" s="35" t="s">
        <v>106</v>
      </c>
    </row>
  </sheetData>
  <mergeCells count="1">
    <mergeCell ref="A9:F13"/>
  </mergeCells>
  <pageMargins left="0.70866141732283472" right="0.70866141732283472" top="0.74803149606299213" bottom="0.74803149606299213" header="0.31496062992125984" footer="0.31496062992125984"/>
  <pageSetup paperSize="9" scale="90" orientation="landscape" r:id="rId1"/>
  <headerFooter>
    <oddFooter>&amp;C&amp;D</oddFooter>
  </headerFooter>
  <legacyDrawing r:id="rId2"/>
  <extLst>
    <ext xmlns:x14="http://schemas.microsoft.com/office/spreadsheetml/2009/9/main" uri="{78C0D931-6437-407d-A8EE-F0AAD7539E65}">
      <x14:conditionalFormattings>
        <x14:conditionalFormatting xmlns:xm="http://schemas.microsoft.com/office/excel/2006/main">
          <x14:cfRule type="iconSet" priority="6" id="{4C7A6CCF-3C71-47D1-97CC-4417ADDB0827}">
            <x14:iconSet iconSet="3Symbols2" custom="1">
              <x14:cfvo type="percent">
                <xm:f>0</xm:f>
              </x14:cfvo>
              <x14:cfvo type="num">
                <xm:f>1</xm:f>
              </x14:cfvo>
              <x14:cfvo type="num" gte="0">
                <xm:f>1</xm:f>
              </x14:cfvo>
              <x14:cfIcon iconSet="3Symbols2" iconId="0"/>
              <x14:cfIcon iconSet="3Symbols2" iconId="2"/>
              <x14:cfIcon iconSet="3Symbols2" iconId="0"/>
            </x14:iconSet>
          </x14:cfRule>
          <xm:sqref>D22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3"/>
  <sheetViews>
    <sheetView tabSelected="1" topLeftCell="A4" workbookViewId="0">
      <selection activeCell="G18" sqref="G18"/>
    </sheetView>
  </sheetViews>
  <sheetFormatPr baseColWidth="10" defaultRowHeight="12.75" x14ac:dyDescent="0.2"/>
  <cols>
    <col min="2" max="2" width="57.5703125" customWidth="1"/>
    <col min="3" max="3" width="49.140625" customWidth="1"/>
  </cols>
  <sheetData>
    <row r="1" spans="1:4" ht="15.75" x14ac:dyDescent="0.25">
      <c r="A1" s="34" t="s">
        <v>176</v>
      </c>
    </row>
    <row r="3" spans="1:4" ht="12.75" customHeight="1" x14ac:dyDescent="0.25">
      <c r="A3" s="109" t="s">
        <v>178</v>
      </c>
      <c r="B3" s="39"/>
      <c r="C3" s="35"/>
      <c r="D3" s="35"/>
    </row>
    <row r="4" spans="1:4" ht="3.75" customHeight="1" x14ac:dyDescent="0.2">
      <c r="A4" s="1"/>
      <c r="B4" s="39"/>
      <c r="C4" s="35"/>
      <c r="D4" s="35"/>
    </row>
    <row r="5" spans="1:4" x14ac:dyDescent="0.2">
      <c r="A5" s="50" t="s">
        <v>68</v>
      </c>
    </row>
    <row r="6" spans="1:4" ht="14.25" x14ac:dyDescent="0.2">
      <c r="A6" s="3"/>
      <c r="B6" t="s">
        <v>13</v>
      </c>
    </row>
    <row r="7" spans="1:4" ht="14.25" x14ac:dyDescent="0.2">
      <c r="A7" s="4"/>
      <c r="B7" t="s">
        <v>14</v>
      </c>
    </row>
    <row r="8" spans="1:4" s="27" customFormat="1" x14ac:dyDescent="0.2"/>
    <row r="9" spans="1:4" x14ac:dyDescent="0.2">
      <c r="A9" s="41"/>
      <c r="B9" s="41"/>
      <c r="C9" s="41"/>
      <c r="D9" s="41"/>
    </row>
    <row r="10" spans="1:4" x14ac:dyDescent="0.2">
      <c r="B10" s="37" t="s">
        <v>40</v>
      </c>
      <c r="C10" s="37" t="s">
        <v>39</v>
      </c>
    </row>
    <row r="11" spans="1:4" x14ac:dyDescent="0.2">
      <c r="B11" s="28" t="s">
        <v>168</v>
      </c>
      <c r="C11" s="93" t="e">
        <f>Investissement!C37</f>
        <v>#DIV/0!</v>
      </c>
    </row>
    <row r="12" spans="1:4" x14ac:dyDescent="0.2">
      <c r="B12" s="28" t="s">
        <v>166</v>
      </c>
      <c r="C12" s="29"/>
    </row>
    <row r="13" spans="1:4" x14ac:dyDescent="0.2">
      <c r="B13" s="28" t="s">
        <v>132</v>
      </c>
      <c r="C13" s="93">
        <f>'Charges d''exploitation fixe'!C22</f>
        <v>0</v>
      </c>
    </row>
    <row r="14" spans="1:4" x14ac:dyDescent="0.2">
      <c r="B14" s="28" t="s">
        <v>223</v>
      </c>
      <c r="C14" s="93">
        <f>Investissement!C44/12</f>
        <v>0</v>
      </c>
    </row>
    <row r="15" spans="1:4" x14ac:dyDescent="0.2">
      <c r="B15" s="28" t="s">
        <v>167</v>
      </c>
      <c r="C15" s="29"/>
    </row>
    <row r="17" spans="1:3" x14ac:dyDescent="0.2">
      <c r="B17" s="28" t="s">
        <v>133</v>
      </c>
      <c r="C17" s="94"/>
    </row>
    <row r="19" spans="1:3" x14ac:dyDescent="0.2">
      <c r="B19" s="90" t="s">
        <v>134</v>
      </c>
      <c r="C19" s="92" t="e">
        <f>C11*(C17+1/'Plan d''affaires'!C17)+C12+C13+C14+C15*C17</f>
        <v>#DIV/0!</v>
      </c>
    </row>
    <row r="21" spans="1:3" x14ac:dyDescent="0.2">
      <c r="B21" s="28" t="s">
        <v>135</v>
      </c>
      <c r="C21" s="29"/>
    </row>
    <row r="23" spans="1:3" x14ac:dyDescent="0.2">
      <c r="B23" s="90" t="s">
        <v>136</v>
      </c>
      <c r="C23" s="92" t="e">
        <f>(C11-C21)*(C17+1/'Plan d''affaires'!C17)+C12+C13++C14+C15*C17</f>
        <v>#DIV/0!</v>
      </c>
    </row>
    <row r="25" spans="1:3" ht="15" x14ac:dyDescent="0.25">
      <c r="A25" s="110" t="s">
        <v>192</v>
      </c>
    </row>
    <row r="27" spans="1:3" ht="61.5" x14ac:dyDescent="0.2">
      <c r="B27" s="108" t="s">
        <v>221</v>
      </c>
    </row>
    <row r="28" spans="1:3" ht="13.5" thickBot="1" x14ac:dyDescent="0.25">
      <c r="A28" s="35"/>
    </row>
    <row r="29" spans="1:3" ht="15.75" thickBot="1" x14ac:dyDescent="0.25">
      <c r="B29" s="100" t="s">
        <v>141</v>
      </c>
      <c r="C29" s="101" t="s">
        <v>142</v>
      </c>
    </row>
    <row r="30" spans="1:3" ht="15" thickBot="1" x14ac:dyDescent="0.25">
      <c r="B30" s="102" t="s">
        <v>179</v>
      </c>
      <c r="C30" s="102" t="s">
        <v>187</v>
      </c>
    </row>
    <row r="31" spans="1:3" ht="15" thickBot="1" x14ac:dyDescent="0.25">
      <c r="B31" s="104" t="s">
        <v>180</v>
      </c>
      <c r="C31" s="104" t="s">
        <v>188</v>
      </c>
    </row>
    <row r="32" spans="1:3" ht="29.25" thickBot="1" x14ac:dyDescent="0.25">
      <c r="B32" s="104" t="s">
        <v>181</v>
      </c>
      <c r="C32" s="103" t="s">
        <v>189</v>
      </c>
    </row>
    <row r="33" spans="1:3" ht="15" thickBot="1" x14ac:dyDescent="0.25">
      <c r="B33" s="104" t="s">
        <v>182</v>
      </c>
      <c r="C33" s="104" t="s">
        <v>182</v>
      </c>
    </row>
    <row r="34" spans="1:3" ht="29.25" thickBot="1" x14ac:dyDescent="0.25">
      <c r="B34" s="104" t="s">
        <v>183</v>
      </c>
      <c r="C34" s="105" t="s">
        <v>190</v>
      </c>
    </row>
    <row r="35" spans="1:3" ht="15" thickBot="1" x14ac:dyDescent="0.25">
      <c r="B35" s="104" t="s">
        <v>220</v>
      </c>
      <c r="C35" s="105" t="s">
        <v>222</v>
      </c>
    </row>
    <row r="36" spans="1:3" ht="15" thickBot="1" x14ac:dyDescent="0.25">
      <c r="B36" s="104" t="s">
        <v>184</v>
      </c>
      <c r="C36" s="105" t="s">
        <v>185</v>
      </c>
    </row>
    <row r="37" spans="1:3" ht="29.25" thickBot="1" x14ac:dyDescent="0.25">
      <c r="B37" s="104" t="s">
        <v>186</v>
      </c>
      <c r="C37" s="105" t="s">
        <v>191</v>
      </c>
    </row>
    <row r="39" spans="1:3" ht="15" x14ac:dyDescent="0.25">
      <c r="A39" s="110" t="s">
        <v>193</v>
      </c>
    </row>
    <row r="44" spans="1:3" ht="13.5" thickBot="1" x14ac:dyDescent="0.25"/>
    <row r="45" spans="1:3" ht="15.75" thickBot="1" x14ac:dyDescent="0.25">
      <c r="B45" s="100" t="s">
        <v>141</v>
      </c>
      <c r="C45" s="101" t="s">
        <v>142</v>
      </c>
    </row>
    <row r="46" spans="1:3" ht="43.5" thickBot="1" x14ac:dyDescent="0.25">
      <c r="B46" s="102" t="s">
        <v>194</v>
      </c>
      <c r="C46" s="105" t="s">
        <v>195</v>
      </c>
    </row>
    <row r="47" spans="1:3" ht="19.5" thickBot="1" x14ac:dyDescent="0.25">
      <c r="B47" s="102" t="s">
        <v>196</v>
      </c>
      <c r="C47" s="105" t="s">
        <v>197</v>
      </c>
    </row>
    <row r="48" spans="1:3" ht="45.75" thickBot="1" x14ac:dyDescent="0.25">
      <c r="B48" s="102" t="s">
        <v>144</v>
      </c>
      <c r="C48" s="103" t="s">
        <v>198</v>
      </c>
    </row>
    <row r="49" spans="2:3" ht="15" thickBot="1" x14ac:dyDescent="0.25">
      <c r="B49" s="102" t="s">
        <v>146</v>
      </c>
      <c r="C49" s="103" t="s">
        <v>147</v>
      </c>
    </row>
    <row r="50" spans="2:3" ht="57" x14ac:dyDescent="0.2">
      <c r="B50" s="147" t="s">
        <v>199</v>
      </c>
      <c r="C50" s="111" t="s">
        <v>200</v>
      </c>
    </row>
    <row r="51" spans="2:3" ht="29.25" thickBot="1" x14ac:dyDescent="0.25">
      <c r="B51" s="148"/>
      <c r="C51" s="103" t="s">
        <v>201</v>
      </c>
    </row>
    <row r="52" spans="2:3" ht="29.25" thickBot="1" x14ac:dyDescent="0.25">
      <c r="B52" s="102" t="s">
        <v>202</v>
      </c>
      <c r="C52" s="105" t="s">
        <v>203</v>
      </c>
    </row>
    <row r="53" spans="2:3" ht="33.75" thickBot="1" x14ac:dyDescent="0.25">
      <c r="B53" s="102" t="s">
        <v>138</v>
      </c>
      <c r="C53" s="105" t="s">
        <v>204</v>
      </c>
    </row>
    <row r="54" spans="2:3" ht="19.5" thickBot="1" x14ac:dyDescent="0.25">
      <c r="B54" s="102" t="s">
        <v>139</v>
      </c>
      <c r="C54" s="105" t="s">
        <v>205</v>
      </c>
    </row>
    <row r="55" spans="2:3" ht="33.75" thickBot="1" x14ac:dyDescent="0.25">
      <c r="B55" s="102" t="s">
        <v>140</v>
      </c>
      <c r="C55" s="105" t="s">
        <v>206</v>
      </c>
    </row>
    <row r="56" spans="2:3" ht="19.5" thickBot="1" x14ac:dyDescent="0.25">
      <c r="B56" s="102" t="s">
        <v>207</v>
      </c>
      <c r="C56" s="105" t="s">
        <v>208</v>
      </c>
    </row>
    <row r="57" spans="2:3" ht="19.5" thickBot="1" x14ac:dyDescent="0.25">
      <c r="B57" s="102" t="s">
        <v>209</v>
      </c>
      <c r="C57" s="105" t="s">
        <v>210</v>
      </c>
    </row>
    <row r="58" spans="2:3" ht="31.5" thickBot="1" x14ac:dyDescent="0.25">
      <c r="B58" s="102" t="s">
        <v>211</v>
      </c>
      <c r="C58" s="105" t="s">
        <v>159</v>
      </c>
    </row>
    <row r="59" spans="2:3" ht="29.25" thickBot="1" x14ac:dyDescent="0.25">
      <c r="B59" s="102" t="s">
        <v>212</v>
      </c>
      <c r="C59" s="105" t="s">
        <v>161</v>
      </c>
    </row>
    <row r="60" spans="2:3" ht="31.5" thickBot="1" x14ac:dyDescent="0.25">
      <c r="B60" s="102" t="s">
        <v>213</v>
      </c>
      <c r="C60" s="105" t="s">
        <v>154</v>
      </c>
    </row>
    <row r="61" spans="2:3" ht="29.25" thickBot="1" x14ac:dyDescent="0.25">
      <c r="B61" s="102" t="s">
        <v>214</v>
      </c>
      <c r="C61" s="105" t="s">
        <v>156</v>
      </c>
    </row>
    <row r="62" spans="2:3" ht="29.25" thickBot="1" x14ac:dyDescent="0.25">
      <c r="B62" s="102" t="s">
        <v>215</v>
      </c>
      <c r="C62" s="105" t="s">
        <v>218</v>
      </c>
    </row>
    <row r="63" spans="2:3" ht="29.25" thickBot="1" x14ac:dyDescent="0.25">
      <c r="B63" s="102" t="s">
        <v>216</v>
      </c>
      <c r="C63" s="105" t="s">
        <v>217</v>
      </c>
    </row>
  </sheetData>
  <mergeCells count="1">
    <mergeCell ref="B50:B51"/>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69"/>
  <sheetViews>
    <sheetView topLeftCell="A13" zoomScaleNormal="100" workbookViewId="0">
      <selection activeCell="C32" sqref="C32:C33"/>
    </sheetView>
  </sheetViews>
  <sheetFormatPr baseColWidth="10" defaultRowHeight="12.75" x14ac:dyDescent="0.2"/>
  <cols>
    <col min="2" max="2" width="57" bestFit="1" customWidth="1"/>
    <col min="3" max="3" width="21.7109375" customWidth="1"/>
    <col min="4" max="4" width="12.42578125" customWidth="1"/>
    <col min="5" max="5" width="30.42578125" customWidth="1"/>
  </cols>
  <sheetData>
    <row r="1" spans="1:7" ht="15.75" x14ac:dyDescent="0.25">
      <c r="A1" s="34" t="s">
        <v>175</v>
      </c>
      <c r="B1" s="1"/>
    </row>
    <row r="3" spans="1:7" x14ac:dyDescent="0.2">
      <c r="A3" s="59" t="s">
        <v>123</v>
      </c>
      <c r="B3" s="35"/>
      <c r="C3" s="35"/>
      <c r="D3" s="35"/>
      <c r="E3" s="35"/>
      <c r="F3" s="35"/>
      <c r="G3" s="35"/>
    </row>
    <row r="4" spans="1:7" ht="5.25" customHeight="1" x14ac:dyDescent="0.2">
      <c r="A4" s="1"/>
      <c r="B4" s="35"/>
      <c r="C4" s="35"/>
      <c r="D4" s="35"/>
      <c r="E4" s="35"/>
      <c r="F4" s="35"/>
      <c r="G4" s="35"/>
    </row>
    <row r="5" spans="1:7" x14ac:dyDescent="0.2">
      <c r="A5" s="50" t="s">
        <v>68</v>
      </c>
    </row>
    <row r="6" spans="1:7" ht="14.25" x14ac:dyDescent="0.2">
      <c r="A6" s="3"/>
      <c r="B6" t="s">
        <v>13</v>
      </c>
    </row>
    <row r="7" spans="1:7" ht="14.25" x14ac:dyDescent="0.2">
      <c r="A7" s="4"/>
      <c r="B7" t="s">
        <v>14</v>
      </c>
    </row>
    <row r="8" spans="1:7" ht="13.5" thickBot="1" x14ac:dyDescent="0.25">
      <c r="A8" s="1"/>
      <c r="B8" s="35"/>
      <c r="C8" s="35"/>
      <c r="D8" s="35"/>
      <c r="E8" s="35"/>
      <c r="F8" s="35"/>
      <c r="G8" s="35"/>
    </row>
    <row r="9" spans="1:7" ht="15" customHeight="1" x14ac:dyDescent="0.2">
      <c r="A9" s="138" t="s">
        <v>124</v>
      </c>
      <c r="B9" s="139"/>
      <c r="C9" s="139"/>
      <c r="D9" s="139"/>
      <c r="E9" s="139"/>
      <c r="F9" s="139"/>
      <c r="G9" s="140"/>
    </row>
    <row r="10" spans="1:7" ht="12.75" customHeight="1" x14ac:dyDescent="0.2">
      <c r="A10" s="144"/>
      <c r="B10" s="145"/>
      <c r="C10" s="145"/>
      <c r="D10" s="145"/>
      <c r="E10" s="145"/>
      <c r="F10" s="145"/>
      <c r="G10" s="146"/>
    </row>
    <row r="11" spans="1:7" ht="12.75" customHeight="1" x14ac:dyDescent="0.2">
      <c r="A11" s="144"/>
      <c r="B11" s="145"/>
      <c r="C11" s="145"/>
      <c r="D11" s="145"/>
      <c r="E11" s="145"/>
      <c r="F11" s="145"/>
      <c r="G11" s="146"/>
    </row>
    <row r="12" spans="1:7" ht="12.75" customHeight="1" x14ac:dyDescent="0.2">
      <c r="A12" s="144"/>
      <c r="B12" s="145"/>
      <c r="C12" s="145"/>
      <c r="D12" s="145"/>
      <c r="E12" s="145"/>
      <c r="F12" s="145"/>
      <c r="G12" s="146"/>
    </row>
    <row r="13" spans="1:7" ht="27.75" customHeight="1" thickBot="1" x14ac:dyDescent="0.25">
      <c r="A13" s="141"/>
      <c r="B13" s="142"/>
      <c r="C13" s="142"/>
      <c r="D13" s="142"/>
      <c r="E13" s="142"/>
      <c r="F13" s="142"/>
      <c r="G13" s="143"/>
    </row>
    <row r="14" spans="1:7" ht="12.75" customHeight="1" x14ac:dyDescent="0.2">
      <c r="A14" s="40"/>
      <c r="B14" s="40"/>
      <c r="C14" s="40"/>
      <c r="D14" s="40"/>
      <c r="E14" s="40"/>
      <c r="F14" s="40"/>
      <c r="G14" s="40"/>
    </row>
    <row r="15" spans="1:7" ht="40.5" customHeight="1" x14ac:dyDescent="0.2">
      <c r="B15" s="37" t="s">
        <v>40</v>
      </c>
      <c r="C15" s="37" t="s">
        <v>125</v>
      </c>
      <c r="D15" s="37" t="s">
        <v>17</v>
      </c>
      <c r="E15" s="45" t="s">
        <v>128</v>
      </c>
      <c r="F15" s="46" t="s">
        <v>17</v>
      </c>
    </row>
    <row r="16" spans="1:7" ht="12.75" customHeight="1" x14ac:dyDescent="0.2">
      <c r="B16" s="28" t="s">
        <v>38</v>
      </c>
      <c r="C16" s="29"/>
      <c r="D16" s="31" t="e">
        <f t="shared" ref="D16:D23" si="0">C16/$C$23</f>
        <v>#DIV/0!</v>
      </c>
      <c r="E16" s="29"/>
      <c r="F16" s="31" t="e">
        <f>E16/C16</f>
        <v>#DIV/0!</v>
      </c>
    </row>
    <row r="17" spans="1:7" ht="13.5" customHeight="1" x14ac:dyDescent="0.2">
      <c r="B17" s="28" t="s">
        <v>52</v>
      </c>
      <c r="C17" s="29"/>
      <c r="D17" s="31" t="e">
        <f t="shared" si="0"/>
        <v>#DIV/0!</v>
      </c>
      <c r="E17" s="29"/>
      <c r="F17" s="31" t="e">
        <f t="shared" ref="F17:F22" si="1">E17/C17</f>
        <v>#DIV/0!</v>
      </c>
    </row>
    <row r="18" spans="1:7" x14ac:dyDescent="0.2">
      <c r="B18" s="28" t="s">
        <v>32</v>
      </c>
      <c r="C18" s="29"/>
      <c r="D18" s="31" t="e">
        <f t="shared" si="0"/>
        <v>#DIV/0!</v>
      </c>
      <c r="E18" s="29"/>
      <c r="F18" s="31" t="e">
        <f t="shared" si="1"/>
        <v>#DIV/0!</v>
      </c>
    </row>
    <row r="19" spans="1:7" x14ac:dyDescent="0.2">
      <c r="B19" s="28" t="s">
        <v>34</v>
      </c>
      <c r="C19" s="29"/>
      <c r="D19" s="31" t="e">
        <f t="shared" si="0"/>
        <v>#DIV/0!</v>
      </c>
      <c r="E19" s="29"/>
      <c r="F19" s="31" t="e">
        <f t="shared" si="1"/>
        <v>#DIV/0!</v>
      </c>
    </row>
    <row r="20" spans="1:7" x14ac:dyDescent="0.2">
      <c r="B20" s="28" t="s">
        <v>53</v>
      </c>
      <c r="C20" s="29"/>
      <c r="D20" s="31" t="e">
        <f t="shared" si="0"/>
        <v>#DIV/0!</v>
      </c>
      <c r="E20" s="29"/>
      <c r="F20" s="31" t="e">
        <f t="shared" si="1"/>
        <v>#DIV/0!</v>
      </c>
    </row>
    <row r="21" spans="1:7" x14ac:dyDescent="0.2">
      <c r="B21" s="28" t="s">
        <v>33</v>
      </c>
      <c r="C21" s="29"/>
      <c r="D21" s="31" t="e">
        <f t="shared" si="0"/>
        <v>#DIV/0!</v>
      </c>
      <c r="E21" s="29"/>
      <c r="F21" s="31" t="e">
        <f t="shared" si="1"/>
        <v>#DIV/0!</v>
      </c>
    </row>
    <row r="22" spans="1:7" x14ac:dyDescent="0.2">
      <c r="B22" s="38" t="s">
        <v>49</v>
      </c>
      <c r="C22" s="29"/>
      <c r="D22" s="31" t="e">
        <f t="shared" si="0"/>
        <v>#DIV/0!</v>
      </c>
      <c r="E22" s="29"/>
      <c r="F22" s="31" t="e">
        <f t="shared" si="1"/>
        <v>#DIV/0!</v>
      </c>
    </row>
    <row r="23" spans="1:7" x14ac:dyDescent="0.2">
      <c r="B23" s="90" t="s">
        <v>122</v>
      </c>
      <c r="C23" s="91">
        <f>SUM(C16:C22)</f>
        <v>0</v>
      </c>
      <c r="D23" s="31" t="e">
        <f t="shared" si="0"/>
        <v>#DIV/0!</v>
      </c>
      <c r="E23" s="32">
        <f>SUM(E16:E22)</f>
        <v>0</v>
      </c>
      <c r="F23" s="31" t="e">
        <f>E23/C23</f>
        <v>#DIV/0!</v>
      </c>
    </row>
    <row r="24" spans="1:7" x14ac:dyDescent="0.2">
      <c r="A24" s="35"/>
      <c r="E24" s="35"/>
      <c r="F24" s="35"/>
      <c r="G24" s="35"/>
    </row>
    <row r="25" spans="1:7" x14ac:dyDescent="0.2">
      <c r="A25" s="35"/>
      <c r="B25" s="28" t="s">
        <v>126</v>
      </c>
      <c r="C25" s="71" t="e">
        <f>C23/'Plan d''affaires'!C30</f>
        <v>#DIV/0!</v>
      </c>
      <c r="E25" s="35"/>
      <c r="F25" s="35"/>
      <c r="G25" s="35"/>
    </row>
    <row r="26" spans="1:7" x14ac:dyDescent="0.2">
      <c r="A26" s="35"/>
      <c r="B26" s="28" t="s">
        <v>127</v>
      </c>
      <c r="C26" s="71" t="e">
        <f>E23/'Plan d''affaires'!C30</f>
        <v>#DIV/0!</v>
      </c>
      <c r="E26" s="35"/>
      <c r="F26" s="35"/>
      <c r="G26" s="35"/>
    </row>
    <row r="27" spans="1:7" x14ac:dyDescent="0.2">
      <c r="A27" s="35"/>
      <c r="E27" s="35"/>
      <c r="F27" s="35"/>
      <c r="G27" s="35"/>
    </row>
    <row r="28" spans="1:7" x14ac:dyDescent="0.2">
      <c r="A28" s="1"/>
    </row>
    <row r="30" spans="1:7" x14ac:dyDescent="0.2">
      <c r="B30" s="37" t="s">
        <v>137</v>
      </c>
      <c r="C30" s="95"/>
      <c r="D30" s="97"/>
    </row>
    <row r="31" spans="1:7" x14ac:dyDescent="0.2">
      <c r="B31" s="98" t="s">
        <v>138</v>
      </c>
      <c r="C31" s="29"/>
      <c r="D31" s="96"/>
    </row>
    <row r="32" spans="1:7" x14ac:dyDescent="0.2">
      <c r="B32" s="99" t="s">
        <v>139</v>
      </c>
      <c r="C32" s="29"/>
      <c r="D32" s="96"/>
    </row>
    <row r="33" spans="2:4" x14ac:dyDescent="0.2">
      <c r="B33" s="98" t="s">
        <v>140</v>
      </c>
      <c r="C33" s="29"/>
      <c r="D33" s="96"/>
    </row>
    <row r="35" spans="2:4" x14ac:dyDescent="0.2">
      <c r="B35" s="35" t="s">
        <v>162</v>
      </c>
    </row>
    <row r="40" spans="2:4" ht="13.5" thickBot="1" x14ac:dyDescent="0.25"/>
    <row r="41" spans="2:4" ht="15.75" thickBot="1" x14ac:dyDescent="0.25">
      <c r="B41" s="100" t="s">
        <v>141</v>
      </c>
      <c r="C41" s="101" t="s">
        <v>142</v>
      </c>
      <c r="D41" s="101" t="s">
        <v>143</v>
      </c>
    </row>
    <row r="42" spans="2:4" ht="45.75" thickBot="1" x14ac:dyDescent="0.25">
      <c r="B42" s="102" t="s">
        <v>144</v>
      </c>
      <c r="C42" s="103" t="s">
        <v>145</v>
      </c>
      <c r="D42" s="103"/>
    </row>
    <row r="43" spans="2:4" ht="29.25" thickBot="1" x14ac:dyDescent="0.25">
      <c r="B43" s="104" t="s">
        <v>146</v>
      </c>
      <c r="C43" s="103" t="s">
        <v>147</v>
      </c>
      <c r="D43" s="103"/>
    </row>
    <row r="44" spans="2:4" ht="72" thickBot="1" x14ac:dyDescent="0.25">
      <c r="B44" s="104" t="s">
        <v>148</v>
      </c>
      <c r="C44" s="103" t="s">
        <v>149</v>
      </c>
      <c r="D44" s="103" t="s">
        <v>150</v>
      </c>
    </row>
    <row r="45" spans="2:4" ht="57.75" thickBot="1" x14ac:dyDescent="0.25">
      <c r="B45" s="104" t="s">
        <v>151</v>
      </c>
      <c r="C45" s="103" t="s">
        <v>152</v>
      </c>
      <c r="D45" s="103"/>
    </row>
    <row r="46" spans="2:4" ht="74.25" thickBot="1" x14ac:dyDescent="0.25">
      <c r="B46" s="104" t="s">
        <v>153</v>
      </c>
      <c r="C46" s="105" t="s">
        <v>154</v>
      </c>
      <c r="D46" s="103"/>
    </row>
    <row r="47" spans="2:4" ht="43.5" thickBot="1" x14ac:dyDescent="0.25">
      <c r="B47" s="104" t="s">
        <v>155</v>
      </c>
      <c r="C47" s="105" t="s">
        <v>156</v>
      </c>
      <c r="D47" s="105" t="s">
        <v>157</v>
      </c>
    </row>
    <row r="48" spans="2:4" ht="74.25" thickBot="1" x14ac:dyDescent="0.25">
      <c r="B48" s="104" t="s">
        <v>158</v>
      </c>
      <c r="C48" s="105" t="s">
        <v>159</v>
      </c>
      <c r="D48" s="106"/>
    </row>
    <row r="49" spans="2:4" ht="43.5" thickBot="1" x14ac:dyDescent="0.25">
      <c r="B49" s="104" t="s">
        <v>160</v>
      </c>
      <c r="C49" s="105" t="s">
        <v>161</v>
      </c>
      <c r="D49" s="105" t="s">
        <v>157</v>
      </c>
    </row>
    <row r="167" spans="1:1" hidden="1" x14ac:dyDescent="0.2"/>
    <row r="168" spans="1:1" hidden="1" x14ac:dyDescent="0.2">
      <c r="A168" s="35" t="s">
        <v>82</v>
      </c>
    </row>
    <row r="169" spans="1:1" hidden="1" x14ac:dyDescent="0.2">
      <c r="A169" s="35" t="s">
        <v>106</v>
      </c>
    </row>
  </sheetData>
  <mergeCells count="1">
    <mergeCell ref="A9:G13"/>
  </mergeCells>
  <pageMargins left="0.70866141732283472" right="0.70866141732283472" top="0.74803149606299213" bottom="0.74803149606299213" header="0.31496062992125984" footer="0.31496062992125984"/>
  <pageSetup paperSize="9" scale="90" orientation="landscape" r:id="rId1"/>
  <headerFooter>
    <oddFooter>&amp;C&amp;D</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iconSet" priority="1" id="{D80C7221-167E-43CC-B4C3-1C6F475FC814}">
            <x14:iconSet iconSet="3Symbols2" custom="1">
              <x14:cfvo type="percent">
                <xm:f>0</xm:f>
              </x14:cfvo>
              <x14:cfvo type="num">
                <xm:f>1</xm:f>
              </x14:cfvo>
              <x14:cfvo type="num" gte="0">
                <xm:f>1</xm:f>
              </x14:cfvo>
              <x14:cfIcon iconSet="3Symbols2" iconId="0"/>
              <x14:cfIcon iconSet="3Symbols2" iconId="2"/>
              <x14:cfIcon iconSet="3Symbols2" iconId="0"/>
            </x14:iconSet>
          </x14:cfRule>
          <xm:sqref>D23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7"/>
  <sheetViews>
    <sheetView topLeftCell="A7" zoomScale="75" zoomScaleNormal="75" workbookViewId="0">
      <selection activeCell="D49" sqref="D49:O49"/>
    </sheetView>
  </sheetViews>
  <sheetFormatPr baseColWidth="10" defaultColWidth="11.42578125" defaultRowHeight="14.25" x14ac:dyDescent="0.2"/>
  <cols>
    <col min="1" max="1" width="4.5703125" style="2" customWidth="1"/>
    <col min="2" max="2" width="99.5703125" style="2" customWidth="1"/>
    <col min="3" max="3" width="16.42578125" style="2" bestFit="1" customWidth="1"/>
    <col min="4" max="4" width="18.28515625" style="2" customWidth="1"/>
    <col min="5" max="20" width="18.28515625" style="2" bestFit="1" customWidth="1"/>
    <col min="21" max="25" width="15.5703125" style="2" customWidth="1"/>
    <col min="26" max="16384" width="11.42578125" style="2"/>
  </cols>
  <sheetData>
    <row r="1" spans="1:3" customFormat="1" ht="15.75" x14ac:dyDescent="0.25">
      <c r="A1" s="34" t="s">
        <v>177</v>
      </c>
      <c r="B1" s="34"/>
    </row>
    <row r="2" spans="1:3" customFormat="1" ht="15.75" x14ac:dyDescent="0.25">
      <c r="A2" s="34"/>
      <c r="B2" s="34"/>
    </row>
    <row r="3" spans="1:3" customFormat="1" ht="12.75" x14ac:dyDescent="0.2">
      <c r="A3" s="50" t="s">
        <v>68</v>
      </c>
    </row>
    <row r="4" spans="1:3" customFormat="1" x14ac:dyDescent="0.2">
      <c r="A4" s="3"/>
      <c r="B4" t="s">
        <v>13</v>
      </c>
    </row>
    <row r="5" spans="1:3" customFormat="1" x14ac:dyDescent="0.2">
      <c r="A5" s="4"/>
      <c r="B5" t="s">
        <v>14</v>
      </c>
    </row>
    <row r="7" spans="1:3" x14ac:dyDescent="0.2">
      <c r="B7" s="149">
        <f>'Fiche synthétique'!C25</f>
        <v>0</v>
      </c>
      <c r="C7" s="149"/>
    </row>
    <row r="8" spans="1:3" ht="3" customHeight="1" x14ac:dyDescent="0.2"/>
    <row r="9" spans="1:3" x14ac:dyDescent="0.2">
      <c r="B9" s="149">
        <f>'Fiche synthétique'!C6</f>
        <v>0</v>
      </c>
      <c r="C9" s="149"/>
    </row>
    <row r="10" spans="1:3" ht="3" customHeight="1" x14ac:dyDescent="0.2">
      <c r="B10" s="5"/>
      <c r="C10" s="5"/>
    </row>
    <row r="12" spans="1:3" ht="15" x14ac:dyDescent="0.25">
      <c r="B12" s="51" t="s">
        <v>15</v>
      </c>
      <c r="C12" s="52" t="s">
        <v>39</v>
      </c>
    </row>
    <row r="14" spans="1:3" x14ac:dyDescent="0.2">
      <c r="B14" s="6" t="s">
        <v>16</v>
      </c>
      <c r="C14" s="49">
        <f>Investissement!C14</f>
        <v>0</v>
      </c>
    </row>
    <row r="15" spans="1:3" x14ac:dyDescent="0.2">
      <c r="B15" s="6" t="s">
        <v>109</v>
      </c>
      <c r="C15" s="8" t="e">
        <f>$C$14/C30/1000</f>
        <v>#DIV/0!</v>
      </c>
    </row>
    <row r="16" spans="1:3" x14ac:dyDescent="0.2">
      <c r="B16" s="6"/>
    </row>
    <row r="17" spans="2:10" x14ac:dyDescent="0.2">
      <c r="B17" s="6" t="s">
        <v>28</v>
      </c>
      <c r="C17" s="49">
        <v>12</v>
      </c>
      <c r="J17" s="10"/>
    </row>
    <row r="18" spans="2:10" x14ac:dyDescent="0.2">
      <c r="B18" s="6" t="s">
        <v>27</v>
      </c>
      <c r="C18" s="4">
        <f>C25</f>
        <v>0</v>
      </c>
      <c r="J18" s="10"/>
    </row>
    <row r="19" spans="2:10" x14ac:dyDescent="0.2">
      <c r="B19" s="6"/>
      <c r="J19" s="10"/>
    </row>
    <row r="20" spans="2:10" ht="15" x14ac:dyDescent="0.25">
      <c r="B20" s="51" t="s">
        <v>20</v>
      </c>
      <c r="C20" s="52" t="s">
        <v>39</v>
      </c>
      <c r="D20" s="52" t="s">
        <v>17</v>
      </c>
      <c r="J20" s="10"/>
    </row>
    <row r="21" spans="2:10" x14ac:dyDescent="0.2">
      <c r="H21" s="12"/>
      <c r="J21" s="10"/>
    </row>
    <row r="22" spans="2:10" x14ac:dyDescent="0.2">
      <c r="B22" s="6" t="s">
        <v>21</v>
      </c>
      <c r="C22" s="7"/>
      <c r="D22" s="9" t="e">
        <f>C22/$C$14</f>
        <v>#DIV/0!</v>
      </c>
      <c r="H22" s="12"/>
      <c r="J22" s="10"/>
    </row>
    <row r="23" spans="2:10" x14ac:dyDescent="0.2">
      <c r="B23" s="6" t="s">
        <v>22</v>
      </c>
      <c r="C23" s="7"/>
      <c r="D23" s="9" t="e">
        <f>C23/$C$14</f>
        <v>#DIV/0!</v>
      </c>
      <c r="H23" s="12"/>
      <c r="J23" s="10"/>
    </row>
    <row r="24" spans="2:10" x14ac:dyDescent="0.2">
      <c r="B24" s="6" t="s">
        <v>23</v>
      </c>
      <c r="C24" s="7">
        <v>0</v>
      </c>
      <c r="D24" s="9" t="e">
        <f>C24/$C$14</f>
        <v>#DIV/0!</v>
      </c>
      <c r="J24" s="10"/>
    </row>
    <row r="25" spans="2:10" x14ac:dyDescent="0.2">
      <c r="B25" s="6" t="s">
        <v>24</v>
      </c>
      <c r="C25" s="11">
        <f>C14-C24</f>
        <v>0</v>
      </c>
      <c r="D25" s="13" t="e">
        <f>SUM(D22:D24)</f>
        <v>#DIV/0!</v>
      </c>
      <c r="J25" s="10"/>
    </row>
    <row r="26" spans="2:10" x14ac:dyDescent="0.2">
      <c r="B26" s="6" t="s">
        <v>25</v>
      </c>
      <c r="C26" s="7"/>
      <c r="J26" s="10"/>
    </row>
    <row r="27" spans="2:10" x14ac:dyDescent="0.2">
      <c r="J27" s="10"/>
    </row>
    <row r="28" spans="2:10" ht="15" x14ac:dyDescent="0.25">
      <c r="B28" s="51" t="s">
        <v>26</v>
      </c>
      <c r="C28" s="52"/>
      <c r="J28" s="10"/>
    </row>
    <row r="29" spans="2:10" x14ac:dyDescent="0.2">
      <c r="J29" s="10"/>
    </row>
    <row r="30" spans="2:10" x14ac:dyDescent="0.2">
      <c r="B30" s="6" t="s">
        <v>108</v>
      </c>
      <c r="C30" s="7"/>
      <c r="J30" s="10"/>
    </row>
    <row r="31" spans="2:10" x14ac:dyDescent="0.2">
      <c r="B31" s="6" t="s">
        <v>129</v>
      </c>
      <c r="C31" s="49" t="e">
        <f>PPG0!C19</f>
        <v>#DIV/0!</v>
      </c>
      <c r="J31" s="10"/>
    </row>
    <row r="32" spans="2:10" x14ac:dyDescent="0.2">
      <c r="B32" s="6" t="s">
        <v>130</v>
      </c>
      <c r="C32" s="49">
        <f>PCV0!C23</f>
        <v>0</v>
      </c>
      <c r="J32" s="10"/>
    </row>
    <row r="33" spans="2:25" x14ac:dyDescent="0.2">
      <c r="J33" s="10"/>
    </row>
    <row r="34" spans="2:25" ht="15" thickBot="1" x14ac:dyDescent="0.25">
      <c r="J34" s="10"/>
    </row>
    <row r="35" spans="2:25" x14ac:dyDescent="0.2">
      <c r="B35" s="53" t="s">
        <v>98</v>
      </c>
      <c r="C35" s="54"/>
      <c r="D35" s="54"/>
      <c r="E35" s="54"/>
      <c r="F35" s="54"/>
      <c r="G35" s="54"/>
      <c r="H35" s="54"/>
      <c r="I35" s="54"/>
      <c r="J35" s="55"/>
    </row>
    <row r="36" spans="2:25" ht="17.25" customHeight="1" thickBot="1" x14ac:dyDescent="0.25">
      <c r="B36" s="56" t="s">
        <v>71</v>
      </c>
      <c r="C36" s="57"/>
      <c r="D36" s="57"/>
      <c r="E36" s="57"/>
      <c r="F36" s="57"/>
      <c r="G36" s="57"/>
      <c r="H36" s="57"/>
      <c r="I36" s="57"/>
      <c r="J36" s="58"/>
    </row>
    <row r="37" spans="2:25" x14ac:dyDescent="0.2">
      <c r="B37" s="6"/>
      <c r="J37" s="10"/>
    </row>
    <row r="38" spans="2:25" ht="15" customHeight="1" x14ac:dyDescent="0.2">
      <c r="C38" s="24" t="s">
        <v>29</v>
      </c>
      <c r="D38" s="150" t="s">
        <v>110</v>
      </c>
      <c r="E38" s="150"/>
      <c r="F38" s="150"/>
      <c r="G38" s="150"/>
      <c r="H38" s="150"/>
      <c r="I38" s="150"/>
      <c r="J38" s="150"/>
      <c r="K38" s="150"/>
      <c r="L38" s="150"/>
      <c r="M38" s="150"/>
      <c r="N38" s="150"/>
      <c r="O38" s="150"/>
      <c r="P38" s="75"/>
      <c r="Q38" s="75"/>
      <c r="R38" s="75"/>
      <c r="S38" s="75"/>
      <c r="T38" s="75"/>
      <c r="U38" s="76"/>
      <c r="V38" s="76"/>
      <c r="W38" s="76"/>
      <c r="X38" s="76"/>
      <c r="Y38" s="76"/>
    </row>
    <row r="39" spans="2:25" ht="3" customHeight="1" x14ac:dyDescent="0.2">
      <c r="C39" s="14"/>
      <c r="D39" s="14"/>
      <c r="E39" s="14"/>
      <c r="F39" s="14"/>
      <c r="G39" s="14"/>
      <c r="H39" s="14"/>
      <c r="I39" s="14"/>
      <c r="J39" s="14"/>
      <c r="K39" s="14"/>
      <c r="L39" s="14"/>
      <c r="M39" s="14"/>
      <c r="N39" s="14"/>
      <c r="O39" s="14"/>
      <c r="P39" s="77"/>
      <c r="Q39" s="77"/>
      <c r="R39" s="77"/>
      <c r="S39" s="77"/>
      <c r="T39" s="77"/>
      <c r="U39" s="76"/>
      <c r="V39" s="76"/>
      <c r="W39" s="76"/>
      <c r="X39" s="76"/>
      <c r="Y39" s="76"/>
    </row>
    <row r="40" spans="2:25" ht="15" x14ac:dyDescent="0.25">
      <c r="B40" s="15" t="s">
        <v>30</v>
      </c>
      <c r="C40" s="16">
        <v>0</v>
      </c>
      <c r="D40" s="17">
        <v>1</v>
      </c>
      <c r="E40" s="17">
        <v>2</v>
      </c>
      <c r="F40" s="17">
        <v>3</v>
      </c>
      <c r="G40" s="17">
        <v>4</v>
      </c>
      <c r="H40" s="17">
        <v>5</v>
      </c>
      <c r="I40" s="17">
        <v>6</v>
      </c>
      <c r="J40" s="17">
        <v>7</v>
      </c>
      <c r="K40" s="17">
        <v>8</v>
      </c>
      <c r="L40" s="17">
        <v>9</v>
      </c>
      <c r="M40" s="17">
        <v>10</v>
      </c>
      <c r="N40" s="17">
        <v>11</v>
      </c>
      <c r="O40" s="17">
        <v>12</v>
      </c>
      <c r="P40" s="78"/>
      <c r="Q40" s="78"/>
      <c r="R40" s="78"/>
      <c r="S40" s="78"/>
      <c r="T40" s="78"/>
      <c r="U40" s="78"/>
      <c r="V40" s="78"/>
      <c r="W40" s="78"/>
      <c r="X40" s="78"/>
      <c r="Y40" s="78"/>
    </row>
    <row r="41" spans="2:25" x14ac:dyDescent="0.2">
      <c r="P41" s="76"/>
      <c r="Q41" s="76"/>
      <c r="R41" s="76"/>
      <c r="S41" s="76"/>
      <c r="T41" s="76"/>
      <c r="U41" s="76"/>
      <c r="V41" s="76"/>
      <c r="W41" s="76"/>
      <c r="X41" s="76"/>
      <c r="Y41" s="76"/>
    </row>
    <row r="42" spans="2:25" x14ac:dyDescent="0.2">
      <c r="B42" s="6" t="s">
        <v>93</v>
      </c>
      <c r="C42" s="6"/>
      <c r="D42" s="4">
        <f>150*365</f>
        <v>54750</v>
      </c>
      <c r="E42" s="4">
        <f t="shared" ref="E42:O42" si="0">150*365</f>
        <v>54750</v>
      </c>
      <c r="F42" s="4">
        <f t="shared" si="0"/>
        <v>54750</v>
      </c>
      <c r="G42" s="4">
        <f t="shared" si="0"/>
        <v>54750</v>
      </c>
      <c r="H42" s="4">
        <f t="shared" si="0"/>
        <v>54750</v>
      </c>
      <c r="I42" s="4">
        <f t="shared" si="0"/>
        <v>54750</v>
      </c>
      <c r="J42" s="4">
        <f t="shared" si="0"/>
        <v>54750</v>
      </c>
      <c r="K42" s="4">
        <f t="shared" si="0"/>
        <v>54750</v>
      </c>
      <c r="L42" s="4">
        <f t="shared" si="0"/>
        <v>54750</v>
      </c>
      <c r="M42" s="4">
        <f t="shared" si="0"/>
        <v>54750</v>
      </c>
      <c r="N42" s="4">
        <f t="shared" si="0"/>
        <v>54750</v>
      </c>
      <c r="O42" s="4">
        <f t="shared" si="0"/>
        <v>54750</v>
      </c>
      <c r="P42" s="79"/>
      <c r="Q42" s="79"/>
      <c r="R42" s="79"/>
      <c r="S42" s="79"/>
      <c r="T42" s="79"/>
      <c r="U42" s="79"/>
      <c r="V42" s="79"/>
      <c r="W42" s="79"/>
      <c r="X42" s="79"/>
      <c r="Y42" s="79"/>
    </row>
    <row r="43" spans="2:25" x14ac:dyDescent="0.2">
      <c r="B43" s="6"/>
      <c r="C43" s="6"/>
      <c r="D43" s="74"/>
      <c r="E43" s="74"/>
      <c r="F43" s="74"/>
      <c r="G43" s="74"/>
      <c r="H43" s="74"/>
      <c r="I43" s="74"/>
      <c r="J43" s="74"/>
      <c r="K43" s="74"/>
      <c r="L43" s="74"/>
      <c r="M43" s="74"/>
      <c r="N43" s="74"/>
      <c r="O43" s="74"/>
      <c r="P43" s="80"/>
      <c r="Q43" s="80"/>
      <c r="R43" s="80"/>
      <c r="S43" s="80"/>
      <c r="T43" s="80"/>
      <c r="U43" s="80"/>
      <c r="V43" s="80"/>
      <c r="W43" s="80"/>
      <c r="X43" s="80"/>
      <c r="Y43" s="80"/>
    </row>
    <row r="44" spans="2:25" x14ac:dyDescent="0.2">
      <c r="B44" s="6" t="s">
        <v>94</v>
      </c>
      <c r="C44" s="6"/>
      <c r="D44" s="74"/>
      <c r="E44" s="74"/>
      <c r="F44" s="74"/>
      <c r="G44" s="74"/>
      <c r="H44" s="74"/>
      <c r="I44" s="74"/>
      <c r="J44" s="74"/>
      <c r="K44" s="74"/>
      <c r="L44" s="74"/>
      <c r="M44" s="74"/>
      <c r="N44" s="74"/>
      <c r="O44" s="74"/>
      <c r="P44" s="80"/>
      <c r="Q44" s="80"/>
      <c r="R44" s="80"/>
      <c r="S44" s="80"/>
      <c r="T44" s="80"/>
      <c r="U44" s="80"/>
      <c r="V44" s="80"/>
      <c r="W44" s="80"/>
      <c r="X44" s="80"/>
      <c r="Y44" s="80"/>
    </row>
    <row r="45" spans="2:25" x14ac:dyDescent="0.2">
      <c r="B45" s="6"/>
      <c r="C45" s="6"/>
      <c r="D45" s="18"/>
      <c r="P45" s="76"/>
      <c r="Q45" s="76"/>
      <c r="R45" s="76"/>
      <c r="S45" s="76"/>
      <c r="T45" s="76"/>
      <c r="U45" s="76"/>
      <c r="V45" s="76"/>
      <c r="W45" s="76"/>
      <c r="X45" s="76"/>
      <c r="Y45" s="76"/>
    </row>
    <row r="46" spans="2:25" ht="15" x14ac:dyDescent="0.25">
      <c r="B46" s="19" t="s">
        <v>70</v>
      </c>
      <c r="C46" s="25">
        <v>0</v>
      </c>
      <c r="D46" s="25">
        <v>1</v>
      </c>
      <c r="E46" s="25">
        <v>2</v>
      </c>
      <c r="F46" s="25">
        <v>3</v>
      </c>
      <c r="G46" s="25">
        <v>4</v>
      </c>
      <c r="H46" s="25">
        <v>5</v>
      </c>
      <c r="I46" s="25">
        <v>6</v>
      </c>
      <c r="J46" s="25">
        <v>7</v>
      </c>
      <c r="K46" s="25">
        <v>8</v>
      </c>
      <c r="L46" s="25">
        <v>9</v>
      </c>
      <c r="M46" s="25">
        <v>10</v>
      </c>
      <c r="N46" s="25">
        <v>11</v>
      </c>
      <c r="O46" s="25">
        <v>12</v>
      </c>
      <c r="P46" s="78"/>
      <c r="Q46" s="78"/>
      <c r="R46" s="78"/>
      <c r="S46" s="78"/>
      <c r="T46" s="78"/>
      <c r="U46" s="78"/>
      <c r="V46" s="78"/>
      <c r="W46" s="78"/>
      <c r="X46" s="78"/>
      <c r="Y46" s="78"/>
    </row>
    <row r="47" spans="2:25" x14ac:dyDescent="0.2">
      <c r="B47" s="6"/>
      <c r="C47" s="6"/>
      <c r="D47" s="18"/>
      <c r="P47" s="76"/>
      <c r="Q47" s="76"/>
      <c r="R47" s="76"/>
      <c r="S47" s="76"/>
      <c r="T47" s="76"/>
      <c r="U47" s="76"/>
      <c r="V47" s="76"/>
      <c r="W47" s="76"/>
      <c r="X47" s="76"/>
      <c r="Y47" s="76"/>
    </row>
    <row r="48" spans="2:25" ht="15" x14ac:dyDescent="0.25">
      <c r="B48" s="20" t="s">
        <v>31</v>
      </c>
      <c r="C48" s="20"/>
      <c r="D48" s="21" t="e">
        <f>SUM(D49+D50)</f>
        <v>#DIV/0!</v>
      </c>
      <c r="E48" s="21" t="e">
        <f>SUM(E49+E50)</f>
        <v>#DIV/0!</v>
      </c>
      <c r="F48" s="21" t="e">
        <f t="shared" ref="F48:O48" si="1">SUM(F49+F50)</f>
        <v>#DIV/0!</v>
      </c>
      <c r="G48" s="21" t="e">
        <f t="shared" si="1"/>
        <v>#DIV/0!</v>
      </c>
      <c r="H48" s="21" t="e">
        <f>SUM(H49+H50)</f>
        <v>#DIV/0!</v>
      </c>
      <c r="I48" s="21" t="e">
        <f t="shared" si="1"/>
        <v>#DIV/0!</v>
      </c>
      <c r="J48" s="21" t="e">
        <f t="shared" si="1"/>
        <v>#DIV/0!</v>
      </c>
      <c r="K48" s="21" t="e">
        <f t="shared" si="1"/>
        <v>#DIV/0!</v>
      </c>
      <c r="L48" s="21" t="e">
        <f t="shared" si="1"/>
        <v>#DIV/0!</v>
      </c>
      <c r="M48" s="21" t="e">
        <f t="shared" si="1"/>
        <v>#DIV/0!</v>
      </c>
      <c r="N48" s="21" t="e">
        <f t="shared" si="1"/>
        <v>#DIV/0!</v>
      </c>
      <c r="O48" s="21" t="e">
        <f t="shared" si="1"/>
        <v>#DIV/0!</v>
      </c>
      <c r="P48" s="81"/>
      <c r="Q48" s="81" t="e">
        <f>SUM(D48:O48)+12*(54750*'Fiche synthétique'!$C$43*(1-'Fiche synthétique'!$C$41)*10000+(1-'Fiche synthétique'!$C$43)*365*150*(10000/'Fiche synthétique'!$C$41+25000))</f>
        <v>#DIV/0!</v>
      </c>
      <c r="R48" s="81"/>
      <c r="S48" s="81"/>
      <c r="T48" s="81"/>
      <c r="U48" s="81"/>
      <c r="V48" s="81"/>
      <c r="W48" s="81"/>
      <c r="X48" s="81"/>
      <c r="Y48" s="81"/>
    </row>
    <row r="49" spans="2:25" ht="15" x14ac:dyDescent="0.25">
      <c r="B49" s="6" t="s">
        <v>111</v>
      </c>
      <c r="C49" s="20"/>
      <c r="D49" s="4" t="e">
        <f>$C$31*(PPG0!$C$11*(PPG0!$C$17)/PPG0!$C$19*(1-('Plan d''affaires'!D46-1)/12)+((PPG0!$C$12+PPG0!C14+PPG0!$C$11*1/12)/PPG0!$C$19)+('Charges d''exploitation fixe'!$C$22-'Charges d''exploitation fixe'!$C$16)/PPG0!$C$19*1.01^'Plan d''affaires'!D46+('Charges d''exploitation fixe'!$C$16/PPG0!$C$19)*1.01^'Plan d''affaires'!D46+(PPG0!$C$15*PPG0!$C$17/PPG0!$C$19)*1.01^'Plan d''affaires'!D46)</f>
        <v>#DIV/0!</v>
      </c>
      <c r="E49" s="4" t="e">
        <f>$C$31*(PPG0!$C$11*(PPG0!$C$17)/PPG0!$C$19*(1-('Plan d''affaires'!E46-1)/12)+((PPG0!$C$12+PPG0!D14+PPG0!$C$11*1/12)/PPG0!$C$19)+('Charges d''exploitation fixe'!$C$22-'Charges d''exploitation fixe'!$C$16)/PPG0!$C$19*1.01^'Plan d''affaires'!E46+('Charges d''exploitation fixe'!$C$16/PPG0!$C$19)*1.01^'Plan d''affaires'!E46+(PPG0!$C$15*PPG0!$C$17/PPG0!$C$19)*1.01^'Plan d''affaires'!E46)</f>
        <v>#DIV/0!</v>
      </c>
      <c r="F49" s="4" t="e">
        <f>$C$31*(PPG0!$C$11*(PPG0!$C$17)/PPG0!$C$19*(1-('Plan d''affaires'!F46-1)/12)+((PPG0!$C$12+PPG0!E14+PPG0!$C$11*1/12)/PPG0!$C$19)+('Charges d''exploitation fixe'!$C$22-'Charges d''exploitation fixe'!$C$16)/PPG0!$C$19*1.01^'Plan d''affaires'!F46+('Charges d''exploitation fixe'!$C$16/PPG0!$C$19)*1.01^'Plan d''affaires'!F46+(PPG0!$C$15*PPG0!$C$17/PPG0!$C$19)*1.01^'Plan d''affaires'!F46)</f>
        <v>#DIV/0!</v>
      </c>
      <c r="G49" s="4" t="e">
        <f>$C$31*(PPG0!$C$11*(PPG0!$C$17)/PPG0!$C$19*(1-('Plan d''affaires'!G46-1)/12)+((PPG0!$C$12+PPG0!F14+PPG0!$C$11*1/12)/PPG0!$C$19)+('Charges d''exploitation fixe'!$C$22-'Charges d''exploitation fixe'!$C$16)/PPG0!$C$19*1.01^'Plan d''affaires'!G46+('Charges d''exploitation fixe'!$C$16/PPG0!$C$19)*1.01^'Plan d''affaires'!G46+(PPG0!$C$15*PPG0!$C$17/PPG0!$C$19)*1.01^'Plan d''affaires'!G46)</f>
        <v>#DIV/0!</v>
      </c>
      <c r="H49" s="4" t="e">
        <f>$C$31*(PPG0!$C$11*(PPG0!$C$17)/PPG0!$C$19*(1-('Plan d''affaires'!H46-1)/12)+((PPG0!$C$12+PPG0!G14+PPG0!$C$11*1/12)/PPG0!$C$19)+('Charges d''exploitation fixe'!$C$22-'Charges d''exploitation fixe'!$C$16)/PPG0!$C$19*1.01^'Plan d''affaires'!H46+('Charges d''exploitation fixe'!$C$16/PPG0!$C$19)*1.01^'Plan d''affaires'!H46+(PPG0!$C$15*PPG0!$C$17/PPG0!$C$19)*1.01^'Plan d''affaires'!H46)</f>
        <v>#DIV/0!</v>
      </c>
      <c r="I49" s="4" t="e">
        <f>$C$31*(PPG0!$C$11*(PPG0!$C$17)/PPG0!$C$19*(1-('Plan d''affaires'!I46-1)/12)+((PPG0!$C$12+PPG0!H14+PPG0!$C$11*1/12)/PPG0!$C$19)+('Charges d''exploitation fixe'!$C$22-'Charges d''exploitation fixe'!$C$16)/PPG0!$C$19*1.01^'Plan d''affaires'!I46+('Charges d''exploitation fixe'!$C$16/PPG0!$C$19)*1.01^'Plan d''affaires'!I46+(PPG0!$C$15*PPG0!$C$17/PPG0!$C$19)*1.01^'Plan d''affaires'!I46)</f>
        <v>#DIV/0!</v>
      </c>
      <c r="J49" s="4" t="e">
        <f>$C$31*(PPG0!$C$11*(PPG0!$C$17)/PPG0!$C$19*(1-('Plan d''affaires'!J46-1)/12)+((PPG0!$C$12+PPG0!I14+PPG0!$C$11*1/12)/PPG0!$C$19)+('Charges d''exploitation fixe'!$C$22-'Charges d''exploitation fixe'!$C$16)/PPG0!$C$19*1.01^'Plan d''affaires'!J46+('Charges d''exploitation fixe'!$C$16/PPG0!$C$19)*1.01^'Plan d''affaires'!J46+(PPG0!$C$15*PPG0!$C$17/PPG0!$C$19)*1.01^'Plan d''affaires'!J46)</f>
        <v>#DIV/0!</v>
      </c>
      <c r="K49" s="4" t="e">
        <f>$C$31*(PPG0!$C$11*(PPG0!$C$17)/PPG0!$C$19*(1-('Plan d''affaires'!K46-1)/12)+((PPG0!$C$12+PPG0!J14+PPG0!$C$11*1/12)/PPG0!$C$19)+('Charges d''exploitation fixe'!$C$22-'Charges d''exploitation fixe'!$C$16)/PPG0!$C$19*1.01^'Plan d''affaires'!K46+('Charges d''exploitation fixe'!$C$16/PPG0!$C$19)*1.01^'Plan d''affaires'!K46+(PPG0!$C$15*PPG0!$C$17/PPG0!$C$19)*1.01^'Plan d''affaires'!K46)</f>
        <v>#DIV/0!</v>
      </c>
      <c r="L49" s="4" t="e">
        <f>$C$31*(PPG0!$C$11*(PPG0!$C$17)/PPG0!$C$19*(1-('Plan d''affaires'!L46-1)/12)+((PPG0!$C$12+PPG0!K14+PPG0!$C$11*1/12)/PPG0!$C$19)+('Charges d''exploitation fixe'!$C$22-'Charges d''exploitation fixe'!$C$16)/PPG0!$C$19*1.01^'Plan d''affaires'!L46+('Charges d''exploitation fixe'!$C$16/PPG0!$C$19)*1.01^'Plan d''affaires'!L46+(PPG0!$C$15*PPG0!$C$17/PPG0!$C$19)*1.01^'Plan d''affaires'!L46)</f>
        <v>#DIV/0!</v>
      </c>
      <c r="M49" s="4" t="e">
        <f>$C$31*(PPG0!$C$11*(PPG0!$C$17)/PPG0!$C$19*(1-('Plan d''affaires'!M46-1)/12)+((PPG0!$C$12+PPG0!L14+PPG0!$C$11*1/12)/PPG0!$C$19)+('Charges d''exploitation fixe'!$C$22-'Charges d''exploitation fixe'!$C$16)/PPG0!$C$19*1.01^'Plan d''affaires'!M46+('Charges d''exploitation fixe'!$C$16/PPG0!$C$19)*1.01^'Plan d''affaires'!M46+(PPG0!$C$15*PPG0!$C$17/PPG0!$C$19)*1.01^'Plan d''affaires'!M46)</f>
        <v>#DIV/0!</v>
      </c>
      <c r="N49" s="4" t="e">
        <f>$C$31*(PPG0!$C$11*(PPG0!$C$17)/PPG0!$C$19*(1-('Plan d''affaires'!N46-1)/12)+((PPG0!$C$12+PPG0!M14+PPG0!$C$11*1/12)/PPG0!$C$19)+('Charges d''exploitation fixe'!$C$22-'Charges d''exploitation fixe'!$C$16)/PPG0!$C$19*1.01^'Plan d''affaires'!N46+('Charges d''exploitation fixe'!$C$16/PPG0!$C$19)*1.01^'Plan d''affaires'!N46+(PPG0!$C$15*PPG0!$C$17/PPG0!$C$19)*1.01^'Plan d''affaires'!N46)</f>
        <v>#DIV/0!</v>
      </c>
      <c r="O49" s="4" t="e">
        <f>$C$31*(PPG0!$C$11*(PPG0!$C$17)/PPG0!$C$19*(1-('Plan d''affaires'!O46-1)/12)+((PPG0!$C$12+PPG0!N14+PPG0!$C$11*1/12)/PPG0!$C$19)+('Charges d''exploitation fixe'!$C$22-'Charges d''exploitation fixe'!$C$16)/PPG0!$C$19*1.01^'Plan d''affaires'!O46+('Charges d''exploitation fixe'!$C$16/PPG0!$C$19)*1.01^'Plan d''affaires'!O46+(PPG0!$C$15*PPG0!$C$17/PPG0!$C$19)*1.01^'Plan d''affaires'!O46)</f>
        <v>#DIV/0!</v>
      </c>
      <c r="P49" s="79"/>
      <c r="Q49" s="79"/>
      <c r="R49" s="79"/>
      <c r="S49" s="79"/>
      <c r="T49" s="79"/>
      <c r="U49" s="79"/>
      <c r="V49" s="79"/>
      <c r="W49" s="79"/>
      <c r="X49" s="79"/>
      <c r="Y49" s="79"/>
    </row>
    <row r="50" spans="2:25" ht="15" x14ac:dyDescent="0.25">
      <c r="B50" s="6" t="s">
        <v>112</v>
      </c>
      <c r="C50" s="20"/>
      <c r="D50" s="4">
        <f>$C$32*(PCV0!$C$31+PCV0!$C$32*1.01^('Plan d''affaires'!D46-1)+PCV0!$C$33*1.01^('Plan d''affaires'!D46-1))*D42</f>
        <v>0</v>
      </c>
      <c r="E50" s="4">
        <f>$C$32*(PCV0!$C$31+PCV0!$C$32*1.01^('Plan d''affaires'!E46-1)+PCV0!$C$33*1.01^('Plan d''affaires'!E46-1))*E42</f>
        <v>0</v>
      </c>
      <c r="F50" s="4">
        <f>$C$32*(PCV0!$C$31+PCV0!$C$32*1.01^('Plan d''affaires'!F46-1)+PCV0!$C$33*1.01^('Plan d''affaires'!F46-1))*F42</f>
        <v>0</v>
      </c>
      <c r="G50" s="4">
        <f>$C$32*(PCV0!$C$31+PCV0!$C$32*1.01^('Plan d''affaires'!G46-1)+PCV0!$C$33*1.01^('Plan d''affaires'!G46-1))*G42</f>
        <v>0</v>
      </c>
      <c r="H50" s="4">
        <f>$C$32*(PCV0!$C$31+PCV0!$C$32*1.01^('Plan d''affaires'!H46-1)+PCV0!$C$33*1.01^('Plan d''affaires'!H46-1))*H42</f>
        <v>0</v>
      </c>
      <c r="I50" s="4">
        <f>$C$32*(PCV0!$C$31+PCV0!$C$32*1.01^('Plan d''affaires'!I46-1)+PCV0!$C$33*1.01^('Plan d''affaires'!I46-1))*I42</f>
        <v>0</v>
      </c>
      <c r="J50" s="4">
        <f>$C$32*(PCV0!$C$31+PCV0!$C$32*1.01^('Plan d''affaires'!J46-1)+PCV0!$C$33*1.01^('Plan d''affaires'!J46-1))*J42</f>
        <v>0</v>
      </c>
      <c r="K50" s="4">
        <f>$C$32*(PCV0!$C$31+PCV0!$C$32*1.01^('Plan d''affaires'!K46-1)+PCV0!$C$33*1.01^('Plan d''affaires'!K46-1))*K42</f>
        <v>0</v>
      </c>
      <c r="L50" s="4">
        <f>$C$32*(PCV0!$C$31+PCV0!$C$32*1.01^('Plan d''affaires'!L46-1)+PCV0!$C$33*1.01^('Plan d''affaires'!L46-1))*L42</f>
        <v>0</v>
      </c>
      <c r="M50" s="4">
        <f>$C$32*(PCV0!$C$31+PCV0!$C$32*1.01^('Plan d''affaires'!M46-1)+PCV0!$C$33*1.01^('Plan d''affaires'!M46-1))*M42</f>
        <v>0</v>
      </c>
      <c r="N50" s="4">
        <f>$C$32*(PCV0!$C$31+PCV0!$C$32*1.01^('Plan d''affaires'!N46-1)+PCV0!$C$33*1.01^('Plan d''affaires'!N46-1))*N42</f>
        <v>0</v>
      </c>
      <c r="O50" s="4">
        <f>$C$32*(PCV0!$C$31+PCV0!$C$32*1.01^('Plan d''affaires'!O46-1)+PCV0!$C$33*1.01^('Plan d''affaires'!O46-1))*O42</f>
        <v>0</v>
      </c>
      <c r="P50" s="79"/>
      <c r="Q50" s="79"/>
      <c r="R50" s="79"/>
      <c r="S50" s="79"/>
      <c r="T50" s="79"/>
      <c r="U50" s="79"/>
      <c r="V50" s="79"/>
      <c r="W50" s="79"/>
      <c r="X50" s="79"/>
      <c r="Y50" s="79"/>
    </row>
    <row r="51" spans="2:25" ht="15" x14ac:dyDescent="0.25">
      <c r="B51" s="20" t="s">
        <v>74</v>
      </c>
      <c r="C51" s="20"/>
      <c r="D51" s="21">
        <f>'Charges d''exploitation fixe'!$C$22+PCV0!$C$23*'Plan d''affaires'!D42</f>
        <v>0</v>
      </c>
      <c r="E51" s="21">
        <f>'Charges d''exploitation fixe'!$C$22+PCV0!$C$23*'Plan d''affaires'!E42</f>
        <v>0</v>
      </c>
      <c r="F51" s="21">
        <f>'Charges d''exploitation fixe'!$C$22+PCV0!$C$23*'Plan d''affaires'!F42</f>
        <v>0</v>
      </c>
      <c r="G51" s="21">
        <f>'Charges d''exploitation fixe'!$C$22+PCV0!$C$23*'Plan d''affaires'!G42</f>
        <v>0</v>
      </c>
      <c r="H51" s="21">
        <f>'Charges d''exploitation fixe'!$C$22+PCV0!$C$23*'Plan d''affaires'!H42</f>
        <v>0</v>
      </c>
      <c r="I51" s="21">
        <f>'Charges d''exploitation fixe'!$C$22+PCV0!$C$23*'Plan d''affaires'!I42</f>
        <v>0</v>
      </c>
      <c r="J51" s="21">
        <f>'Charges d''exploitation fixe'!$C$22+PCV0!$C$23*'Plan d''affaires'!J42</f>
        <v>0</v>
      </c>
      <c r="K51" s="21">
        <f>'Charges d''exploitation fixe'!$C$22+PCV0!$C$23*'Plan d''affaires'!K42</f>
        <v>0</v>
      </c>
      <c r="L51" s="21">
        <f>'Charges d''exploitation fixe'!$C$22+PCV0!$C$23*'Plan d''affaires'!L42</f>
        <v>0</v>
      </c>
      <c r="M51" s="21">
        <f>'Charges d''exploitation fixe'!$C$22+PCV0!$C$23*'Plan d''affaires'!M42</f>
        <v>0</v>
      </c>
      <c r="N51" s="21">
        <f>'Charges d''exploitation fixe'!$C$22+PCV0!$C$23*'Plan d''affaires'!N42</f>
        <v>0</v>
      </c>
      <c r="O51" s="21">
        <f>'Charges d''exploitation fixe'!$C$22+PCV0!$C$23*'Plan d''affaires'!O42</f>
        <v>0</v>
      </c>
      <c r="P51" s="81"/>
      <c r="Q51" s="81"/>
      <c r="R51" s="81"/>
      <c r="S51" s="81"/>
      <c r="T51" s="81"/>
      <c r="U51" s="81"/>
      <c r="V51" s="81"/>
      <c r="W51" s="81"/>
      <c r="X51" s="81"/>
      <c r="Y51" s="81"/>
    </row>
    <row r="52" spans="2:25" x14ac:dyDescent="0.2">
      <c r="B52" s="6" t="s">
        <v>38</v>
      </c>
      <c r="C52" s="6"/>
      <c r="D52" s="26"/>
      <c r="E52" s="26"/>
      <c r="F52" s="26"/>
      <c r="G52" s="26"/>
      <c r="H52" s="26"/>
      <c r="I52" s="26"/>
      <c r="J52" s="26"/>
      <c r="K52" s="26"/>
      <c r="L52" s="26"/>
      <c r="M52" s="26"/>
      <c r="N52" s="26"/>
      <c r="O52" s="26"/>
      <c r="P52" s="79"/>
      <c r="Q52" s="79"/>
      <c r="R52" s="79"/>
      <c r="S52" s="79"/>
      <c r="T52" s="79"/>
      <c r="U52" s="79"/>
      <c r="V52" s="79"/>
      <c r="W52" s="79"/>
      <c r="X52" s="79"/>
      <c r="Y52" s="79"/>
    </row>
    <row r="53" spans="2:25" x14ac:dyDescent="0.2">
      <c r="B53" s="6" t="s">
        <v>52</v>
      </c>
      <c r="C53" s="6"/>
      <c r="D53" s="26"/>
      <c r="E53" s="26"/>
      <c r="F53" s="26"/>
      <c r="G53" s="26"/>
      <c r="H53" s="26"/>
      <c r="I53" s="26"/>
      <c r="J53" s="26"/>
      <c r="K53" s="26"/>
      <c r="L53" s="26"/>
      <c r="M53" s="26"/>
      <c r="N53" s="26"/>
      <c r="O53" s="26"/>
      <c r="P53" s="79"/>
      <c r="Q53" s="79"/>
      <c r="R53" s="79"/>
      <c r="S53" s="79"/>
      <c r="T53" s="79"/>
      <c r="U53" s="79"/>
      <c r="V53" s="79"/>
      <c r="W53" s="79"/>
      <c r="X53" s="79"/>
      <c r="Y53" s="79"/>
    </row>
    <row r="54" spans="2:25" x14ac:dyDescent="0.2">
      <c r="B54" s="6" t="s">
        <v>32</v>
      </c>
      <c r="C54" s="6"/>
      <c r="D54" s="26"/>
      <c r="E54" s="26"/>
      <c r="F54" s="26"/>
      <c r="G54" s="26"/>
      <c r="H54" s="26"/>
      <c r="I54" s="26"/>
      <c r="J54" s="26"/>
      <c r="K54" s="26"/>
      <c r="L54" s="26"/>
      <c r="M54" s="26"/>
      <c r="N54" s="26"/>
      <c r="O54" s="26"/>
      <c r="P54" s="79"/>
      <c r="Q54" s="79"/>
      <c r="R54" s="79"/>
      <c r="S54" s="79"/>
      <c r="T54" s="79"/>
      <c r="U54" s="79"/>
      <c r="V54" s="79"/>
      <c r="W54" s="79"/>
      <c r="X54" s="79"/>
      <c r="Y54" s="79"/>
    </row>
    <row r="55" spans="2:25" x14ac:dyDescent="0.2">
      <c r="B55" s="6" t="s">
        <v>34</v>
      </c>
      <c r="C55" s="6"/>
      <c r="D55" s="26"/>
      <c r="E55" s="26"/>
      <c r="F55" s="26"/>
      <c r="G55" s="26"/>
      <c r="H55" s="26"/>
      <c r="I55" s="26"/>
      <c r="J55" s="26"/>
      <c r="K55" s="26"/>
      <c r="L55" s="26"/>
      <c r="M55" s="26"/>
      <c r="N55" s="26"/>
      <c r="O55" s="26"/>
      <c r="P55" s="79"/>
      <c r="Q55" s="79"/>
      <c r="R55" s="79"/>
      <c r="S55" s="79"/>
      <c r="T55" s="79"/>
      <c r="U55" s="79"/>
      <c r="V55" s="79"/>
      <c r="W55" s="79"/>
      <c r="X55" s="79"/>
      <c r="Y55" s="79"/>
    </row>
    <row r="56" spans="2:25" x14ac:dyDescent="0.2">
      <c r="B56" s="6" t="s">
        <v>53</v>
      </c>
      <c r="C56" s="6"/>
      <c r="D56" s="26"/>
      <c r="E56" s="26"/>
      <c r="F56" s="26"/>
      <c r="G56" s="26"/>
      <c r="H56" s="26"/>
      <c r="I56" s="26"/>
      <c r="J56" s="26"/>
      <c r="K56" s="26"/>
      <c r="L56" s="26"/>
      <c r="M56" s="26"/>
      <c r="N56" s="26"/>
      <c r="O56" s="26"/>
      <c r="P56" s="79"/>
      <c r="Q56" s="79"/>
      <c r="R56" s="79"/>
      <c r="S56" s="79"/>
      <c r="T56" s="79"/>
      <c r="U56" s="79"/>
      <c r="V56" s="79"/>
      <c r="W56" s="79"/>
      <c r="X56" s="79"/>
      <c r="Y56" s="79"/>
    </row>
    <row r="57" spans="2:25" x14ac:dyDescent="0.2">
      <c r="B57" s="6" t="s">
        <v>219</v>
      </c>
      <c r="C57" s="6"/>
      <c r="D57" s="26"/>
      <c r="E57" s="26"/>
      <c r="F57" s="26"/>
      <c r="G57" s="26"/>
      <c r="H57" s="26"/>
      <c r="I57" s="26"/>
      <c r="J57" s="26"/>
      <c r="K57" s="26"/>
      <c r="L57" s="26"/>
      <c r="M57" s="26"/>
      <c r="N57" s="26"/>
      <c r="O57" s="26"/>
      <c r="P57" s="79"/>
      <c r="Q57" s="79"/>
      <c r="R57" s="79"/>
      <c r="S57" s="79"/>
      <c r="T57" s="79"/>
      <c r="U57" s="79"/>
      <c r="V57" s="79"/>
      <c r="W57" s="79"/>
      <c r="X57" s="79"/>
      <c r="Y57" s="79"/>
    </row>
    <row r="58" spans="2:25" x14ac:dyDescent="0.2">
      <c r="B58" s="6" t="s">
        <v>75</v>
      </c>
      <c r="C58" s="6"/>
      <c r="D58" s="26"/>
      <c r="E58" s="26"/>
      <c r="F58" s="26"/>
      <c r="G58" s="26"/>
      <c r="H58" s="26"/>
      <c r="I58" s="26"/>
      <c r="J58" s="26"/>
      <c r="K58" s="26"/>
      <c r="L58" s="26"/>
      <c r="M58" s="26"/>
      <c r="N58" s="26"/>
      <c r="O58" s="26"/>
      <c r="P58" s="79"/>
      <c r="Q58" s="79"/>
      <c r="R58" s="79"/>
      <c r="S58" s="79"/>
      <c r="T58" s="79"/>
      <c r="U58" s="79"/>
      <c r="V58" s="79"/>
      <c r="W58" s="79"/>
      <c r="X58" s="79"/>
      <c r="Y58" s="79"/>
    </row>
    <row r="59" spans="2:25" ht="15" x14ac:dyDescent="0.25">
      <c r="B59" s="20" t="s">
        <v>81</v>
      </c>
      <c r="C59" s="20"/>
      <c r="D59" s="22" t="e">
        <f t="shared" ref="D59:O59" si="2">D48-D51</f>
        <v>#DIV/0!</v>
      </c>
      <c r="E59" s="22" t="e">
        <f t="shared" si="2"/>
        <v>#DIV/0!</v>
      </c>
      <c r="F59" s="22" t="e">
        <f t="shared" si="2"/>
        <v>#DIV/0!</v>
      </c>
      <c r="G59" s="22" t="e">
        <f t="shared" si="2"/>
        <v>#DIV/0!</v>
      </c>
      <c r="H59" s="22" t="e">
        <f t="shared" si="2"/>
        <v>#DIV/0!</v>
      </c>
      <c r="I59" s="22" t="e">
        <f t="shared" si="2"/>
        <v>#DIV/0!</v>
      </c>
      <c r="J59" s="22" t="e">
        <f t="shared" si="2"/>
        <v>#DIV/0!</v>
      </c>
      <c r="K59" s="22" t="e">
        <f t="shared" si="2"/>
        <v>#DIV/0!</v>
      </c>
      <c r="L59" s="22" t="e">
        <f t="shared" si="2"/>
        <v>#DIV/0!</v>
      </c>
      <c r="M59" s="22" t="e">
        <f t="shared" si="2"/>
        <v>#DIV/0!</v>
      </c>
      <c r="N59" s="22" t="e">
        <f t="shared" si="2"/>
        <v>#DIV/0!</v>
      </c>
      <c r="O59" s="22" t="e">
        <f t="shared" si="2"/>
        <v>#DIV/0!</v>
      </c>
      <c r="P59" s="82"/>
      <c r="Q59" s="82"/>
      <c r="R59" s="82"/>
      <c r="S59" s="82"/>
      <c r="T59" s="82"/>
      <c r="U59" s="82"/>
      <c r="V59" s="82"/>
      <c r="W59" s="82"/>
      <c r="X59" s="82"/>
      <c r="Y59" s="82"/>
    </row>
    <row r="60" spans="2:25" x14ac:dyDescent="0.2">
      <c r="B60" s="6" t="s">
        <v>76</v>
      </c>
      <c r="C60" s="6"/>
      <c r="D60" s="69"/>
      <c r="E60" s="69"/>
      <c r="F60" s="69"/>
      <c r="G60" s="69"/>
      <c r="H60" s="69"/>
      <c r="I60" s="69"/>
      <c r="J60" s="69"/>
      <c r="K60" s="69"/>
      <c r="L60" s="69"/>
      <c r="M60" s="69"/>
      <c r="N60" s="69"/>
      <c r="O60" s="69"/>
      <c r="P60" s="83"/>
      <c r="Q60" s="83"/>
      <c r="R60" s="83"/>
      <c r="S60" s="83"/>
      <c r="T60" s="83"/>
      <c r="U60" s="83"/>
      <c r="V60" s="83"/>
      <c r="W60" s="83"/>
      <c r="X60" s="83"/>
      <c r="Y60" s="83"/>
    </row>
    <row r="61" spans="2:25" ht="15" x14ac:dyDescent="0.25">
      <c r="B61" s="20" t="s">
        <v>35</v>
      </c>
      <c r="C61" s="20"/>
      <c r="D61" s="22" t="e">
        <f>D59-D60</f>
        <v>#DIV/0!</v>
      </c>
      <c r="E61" s="22" t="e">
        <f t="shared" ref="E61:O61" si="3">E59-E60</f>
        <v>#DIV/0!</v>
      </c>
      <c r="F61" s="22" t="e">
        <f t="shared" si="3"/>
        <v>#DIV/0!</v>
      </c>
      <c r="G61" s="22" t="e">
        <f t="shared" si="3"/>
        <v>#DIV/0!</v>
      </c>
      <c r="H61" s="22" t="e">
        <f t="shared" si="3"/>
        <v>#DIV/0!</v>
      </c>
      <c r="I61" s="22" t="e">
        <f t="shared" si="3"/>
        <v>#DIV/0!</v>
      </c>
      <c r="J61" s="22" t="e">
        <f t="shared" si="3"/>
        <v>#DIV/0!</v>
      </c>
      <c r="K61" s="22" t="e">
        <f t="shared" si="3"/>
        <v>#DIV/0!</v>
      </c>
      <c r="L61" s="22" t="e">
        <f t="shared" si="3"/>
        <v>#DIV/0!</v>
      </c>
      <c r="M61" s="22" t="e">
        <f t="shared" si="3"/>
        <v>#DIV/0!</v>
      </c>
      <c r="N61" s="22" t="e">
        <f t="shared" si="3"/>
        <v>#DIV/0!</v>
      </c>
      <c r="O61" s="22" t="e">
        <f t="shared" si="3"/>
        <v>#DIV/0!</v>
      </c>
      <c r="P61" s="82"/>
      <c r="Q61" s="82"/>
      <c r="R61" s="82"/>
      <c r="S61" s="82"/>
      <c r="T61" s="82"/>
      <c r="U61" s="82"/>
      <c r="V61" s="82"/>
      <c r="W61" s="82"/>
      <c r="X61" s="82"/>
      <c r="Y61" s="82"/>
    </row>
    <row r="62" spans="2:25" x14ac:dyDescent="0.2">
      <c r="B62" s="6" t="s">
        <v>36</v>
      </c>
      <c r="C62" s="6"/>
      <c r="D62" s="26"/>
      <c r="E62" s="26"/>
      <c r="F62" s="26"/>
      <c r="G62" s="26"/>
      <c r="H62" s="26"/>
      <c r="I62" s="26"/>
      <c r="J62" s="26"/>
      <c r="K62" s="26"/>
      <c r="L62" s="26"/>
      <c r="M62" s="26"/>
      <c r="N62" s="26"/>
      <c r="O62" s="26"/>
      <c r="P62" s="79"/>
      <c r="Q62" s="79"/>
      <c r="R62" s="79"/>
      <c r="S62" s="79"/>
      <c r="T62" s="79"/>
      <c r="U62" s="79"/>
      <c r="V62" s="79"/>
      <c r="W62" s="79"/>
      <c r="X62" s="79"/>
      <c r="Y62" s="79"/>
    </row>
    <row r="63" spans="2:25" x14ac:dyDescent="0.2">
      <c r="B63" s="6" t="s">
        <v>73</v>
      </c>
      <c r="C63" s="6"/>
      <c r="D63" s="26"/>
      <c r="E63" s="26"/>
      <c r="F63" s="26"/>
      <c r="G63" s="26"/>
      <c r="H63" s="26"/>
      <c r="I63" s="26"/>
      <c r="J63" s="26"/>
      <c r="K63" s="26"/>
      <c r="L63" s="26"/>
      <c r="M63" s="26"/>
      <c r="N63" s="26"/>
      <c r="O63" s="26"/>
      <c r="P63" s="79"/>
      <c r="Q63" s="79"/>
      <c r="R63" s="79"/>
      <c r="S63" s="79"/>
      <c r="T63" s="79"/>
      <c r="U63" s="76"/>
      <c r="V63" s="76"/>
      <c r="W63" s="76"/>
      <c r="X63" s="76"/>
      <c r="Y63" s="76"/>
    </row>
    <row r="64" spans="2:25" ht="15" x14ac:dyDescent="0.25">
      <c r="B64" s="20" t="s">
        <v>37</v>
      </c>
      <c r="C64" s="20"/>
      <c r="D64" s="22" t="e">
        <f>D61-D62-D63</f>
        <v>#DIV/0!</v>
      </c>
      <c r="E64" s="22" t="e">
        <f t="shared" ref="E64:O64" si="4">E61-E62-E63</f>
        <v>#DIV/0!</v>
      </c>
      <c r="F64" s="22" t="e">
        <f t="shared" si="4"/>
        <v>#DIV/0!</v>
      </c>
      <c r="G64" s="22" t="e">
        <f t="shared" si="4"/>
        <v>#DIV/0!</v>
      </c>
      <c r="H64" s="22" t="e">
        <f t="shared" si="4"/>
        <v>#DIV/0!</v>
      </c>
      <c r="I64" s="22" t="e">
        <f t="shared" si="4"/>
        <v>#DIV/0!</v>
      </c>
      <c r="J64" s="22" t="e">
        <f t="shared" si="4"/>
        <v>#DIV/0!</v>
      </c>
      <c r="K64" s="22" t="e">
        <f t="shared" si="4"/>
        <v>#DIV/0!</v>
      </c>
      <c r="L64" s="22" t="e">
        <f t="shared" si="4"/>
        <v>#DIV/0!</v>
      </c>
      <c r="M64" s="22" t="e">
        <f t="shared" si="4"/>
        <v>#DIV/0!</v>
      </c>
      <c r="N64" s="22" t="e">
        <f t="shared" si="4"/>
        <v>#DIV/0!</v>
      </c>
      <c r="O64" s="22" t="e">
        <f t="shared" si="4"/>
        <v>#DIV/0!</v>
      </c>
      <c r="P64" s="82"/>
      <c r="Q64" s="82"/>
      <c r="R64" s="82"/>
      <c r="S64" s="82"/>
      <c r="T64" s="82"/>
      <c r="U64" s="82"/>
      <c r="V64" s="82"/>
      <c r="W64" s="82"/>
      <c r="X64" s="82"/>
      <c r="Y64" s="82"/>
    </row>
    <row r="66" spans="2:2" x14ac:dyDescent="0.2">
      <c r="B66" s="23" t="s">
        <v>69</v>
      </c>
    </row>
    <row r="67" spans="2:2" x14ac:dyDescent="0.2">
      <c r="B67" s="23"/>
    </row>
  </sheetData>
  <mergeCells count="3">
    <mergeCell ref="B7:C7"/>
    <mergeCell ref="B9:C9"/>
    <mergeCell ref="D38:O38"/>
  </mergeCells>
  <pageMargins left="0.70866141732283472" right="0.70866141732283472" top="0.74803149606299213" bottom="0.74803149606299213" header="0.31496062992125984" footer="0.31496062992125984"/>
  <pageSetup paperSize="8" scale="35" orientation="landscape" r:id="rId1"/>
  <headerFooter>
    <oddFooter>&amp;C&amp;D</oddFooter>
  </headerFooter>
  <legacyDrawing r:id="rId2"/>
  <extLst>
    <ext xmlns:x14="http://schemas.microsoft.com/office/spreadsheetml/2009/9/main" uri="{78C0D931-6437-407d-A8EE-F0AAD7539E65}">
      <x14:conditionalFormattings>
        <x14:conditionalFormatting xmlns:xm="http://schemas.microsoft.com/office/excel/2006/main">
          <x14:cfRule type="iconSet" priority="2" id="{DF18DEA3-5F06-4512-830A-710C753418BB}">
            <x14:iconSet iconSet="3Symbols2" custom="1">
              <x14:cfvo type="percent">
                <xm:f>0</xm:f>
              </x14:cfvo>
              <x14:cfvo type="num">
                <xm:f>1</xm:f>
              </x14:cfvo>
              <x14:cfvo type="num" gte="0">
                <xm:f>1</xm:f>
              </x14:cfvo>
              <x14:cfIcon iconSet="3Symbols2" iconId="0"/>
              <x14:cfIcon iconSet="3Symbols2" iconId="2"/>
              <x14:cfIcon iconSet="3Symbols2" iconId="0"/>
            </x14:iconSet>
          </x14:cfRule>
          <xm:sqref>H23</xm:sqref>
        </x14:conditionalFormatting>
        <x14:conditionalFormatting xmlns:xm="http://schemas.microsoft.com/office/excel/2006/main">
          <x14:cfRule type="iconSet" priority="1" id="{A1C92AB3-EBBD-4449-BEC3-EF99EE6D58CC}">
            <x14:iconSet iconSet="3Symbols2" custom="1">
              <x14:cfvo type="percent">
                <xm:f>0</xm:f>
              </x14:cfvo>
              <x14:cfvo type="percent">
                <xm:f>100</xm:f>
              </x14:cfvo>
              <x14:cfvo type="percent" gte="0">
                <xm:f>100</xm:f>
              </x14:cfvo>
              <x14:cfIcon iconSet="3Symbols2" iconId="0"/>
              <x14:cfIcon iconSet="3Symbols2" iconId="2"/>
              <x14:cfIcon iconSet="3Symbols2" iconId="0"/>
            </x14:iconSet>
          </x14:cfRule>
          <xm:sqref>D25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572E548E0D2C46B535F3CE94D43457" ma:contentTypeVersion="1" ma:contentTypeDescription="Crée un document." ma:contentTypeScope="" ma:versionID="f95d8c998f187141ba1364e30eaee392">
  <xsd:schema xmlns:xsd="http://www.w3.org/2001/XMLSchema" xmlns:xs="http://www.w3.org/2001/XMLSchema" xmlns:p="http://schemas.microsoft.com/office/2006/metadata/properties" xmlns:ns2="fb0ce020-6974-4c6b-9b98-1be55fd3e3af" targetNamespace="http://schemas.microsoft.com/office/2006/metadata/properties" ma:root="true" ma:fieldsID="4eb5556f049bea93b53d62493405c4ae" ns2:_="">
    <xsd:import namespace="fb0ce020-6974-4c6b-9b98-1be55fd3e3a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0ce020-6974-4c6b-9b98-1be55fd3e3af"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F5CA3A-0BD9-4D4D-8664-D18963CF1E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0ce020-6974-4c6b-9b98-1be55fd3e3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B0F655-362A-4BEA-A311-05383EA5CFE1}">
  <ds:schemaRefs>
    <ds:schemaRef ds:uri="http://purl.org/dc/terms/"/>
    <ds:schemaRef ds:uri="http://schemas.openxmlformats.org/package/2006/metadata/core-properties"/>
    <ds:schemaRef ds:uri="http://purl.org/dc/dcmitype/"/>
    <ds:schemaRef ds:uri="http://schemas.microsoft.com/office/2006/documentManagement/types"/>
    <ds:schemaRef ds:uri="fb0ce020-6974-4c6b-9b98-1be55fd3e3af"/>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CCF0EA9-91EF-4ABA-BA17-2470C0CDE1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Présentation</vt:lpstr>
      <vt:lpstr>Fiche synthétique</vt:lpstr>
      <vt:lpstr>Investissement</vt:lpstr>
      <vt:lpstr>Charges d'exploitation fixe</vt:lpstr>
      <vt:lpstr>PPG0</vt:lpstr>
      <vt:lpstr>PCV0</vt:lpstr>
      <vt:lpstr>Plan d'affaires</vt:lpstr>
      <vt:lpstr>'Charges d''exploitation fixe'!Zone_d_impression</vt:lpstr>
      <vt:lpstr>'Fiche synthétique'!Zone_d_impression</vt:lpstr>
      <vt:lpstr>PCV0!Zone_d_impression</vt:lpstr>
      <vt:lpstr>'Plan d''affaires'!Zone_d_impression</vt:lpstr>
    </vt:vector>
  </TitlesOfParts>
  <Company>MEDDTL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gregory.fontaine</dc:creator>
  <cp:lastModifiedBy>Cedric LIMOUSIN</cp:lastModifiedBy>
  <cp:lastPrinted>2018-10-01T00:45:28Z</cp:lastPrinted>
  <dcterms:created xsi:type="dcterms:W3CDTF">2016-04-29T13:21:58Z</dcterms:created>
  <dcterms:modified xsi:type="dcterms:W3CDTF">2022-09-20T05:58:02Z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0x010100FC572E548E0D2C46B535F3CE94D43457</vt:lpwstr>
  </property>
</Properties>
</file>